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820" windowWidth="11850" windowHeight="2085" tabRatio="603" activeTab="0"/>
  </bookViews>
  <sheets>
    <sheet name="прил 1" sheetId="1" r:id="rId1"/>
    <sheet name="прил.2" sheetId="2" r:id="rId2"/>
    <sheet name="прил.3" sheetId="3" r:id="rId3"/>
    <sheet name="прил.4" sheetId="4" r:id="rId4"/>
    <sheet name="прил.5" sheetId="5" r:id="rId5"/>
    <sheet name="прли.6" sheetId="6" r:id="rId6"/>
    <sheet name="прил.7" sheetId="7" r:id="rId7"/>
    <sheet name="прил.8" sheetId="8" r:id="rId8"/>
    <sheet name="прил.9" sheetId="9" r:id="rId9"/>
    <sheet name="прил.10" sheetId="10" r:id="rId10"/>
    <sheet name="прил.11" sheetId="11" r:id="rId11"/>
    <sheet name="прил.12" sheetId="12" r:id="rId12"/>
    <sheet name="прил.13" sheetId="13" r:id="rId13"/>
    <sheet name="прил.14" sheetId="14" r:id="rId14"/>
    <sheet name="прил.15" sheetId="15" r:id="rId15"/>
    <sheet name="прил.16" sheetId="16" r:id="rId16"/>
    <sheet name="прил.17" sheetId="17" r:id="rId17"/>
  </sheets>
  <definedNames>
    <definedName name="_xlnm.Print_Area" localSheetId="0">'прил 1'!$A$1:$C$22</definedName>
    <definedName name="_xlnm.Print_Area" localSheetId="9">'прил.10'!$A$1:$H$238</definedName>
    <definedName name="_xlnm.Print_Area" localSheetId="13">'прил.14'!$A$1:$H$250,'прил.14'!$J$251,'прил.14'!$A$251:$G$252</definedName>
    <definedName name="_xlnm.Print_Area" localSheetId="15">'прил.16'!$A$1:$G$14</definedName>
    <definedName name="прил8">#REF!</definedName>
  </definedNames>
  <calcPr fullCalcOnLoad="1"/>
</workbook>
</file>

<file path=xl/sharedStrings.xml><?xml version="1.0" encoding="utf-8"?>
<sst xmlns="http://schemas.openxmlformats.org/spreadsheetml/2006/main" count="5516" uniqueCount="533">
  <si>
    <t xml:space="preserve">2 02 49999 13 0000 151 </t>
  </si>
  <si>
    <t>2 19 00000 13 0000 151</t>
  </si>
  <si>
    <t>2 19 60010 13 0000 151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</si>
  <si>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</si>
  <si>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0250074390</t>
  </si>
  <si>
    <t>Инвестиции в объекты капитального строительства объектов газификации ( в том числе проектно-изыскательные работы) собственности муниципальных образований, включенных в подпрограмму "Газификация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</si>
  <si>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0220070200</t>
  </si>
  <si>
    <t>Приложение 11</t>
  </si>
  <si>
    <t>Приложение 14</t>
  </si>
  <si>
    <t>Приложение 16</t>
  </si>
  <si>
    <t>Приложение 17</t>
  </si>
  <si>
    <t>Приложение 10</t>
  </si>
  <si>
    <t>Приложение 15</t>
  </si>
  <si>
    <t>Приложение 12</t>
  </si>
  <si>
    <t>Приложение 13</t>
  </si>
  <si>
    <t>9900050000</t>
  </si>
  <si>
    <t>120</t>
  </si>
  <si>
    <t xml:space="preserve">Осуществление отдельных государственных полномочий Ленинградской области </t>
  </si>
  <si>
    <t>9900070000</t>
  </si>
  <si>
    <t xml:space="preserve">Реализация мероприятий в рамках полномочий органов местного самоуправления </t>
  </si>
  <si>
    <t>02300S0140</t>
  </si>
  <si>
    <t>02700S0360</t>
  </si>
  <si>
    <t>02500S0880</t>
  </si>
  <si>
    <t>02500S4390</t>
  </si>
  <si>
    <t>02200S0200</t>
  </si>
  <si>
    <t>01100S0750</t>
  </si>
  <si>
    <t xml:space="preserve">Распределение бюджетных ассигнований по разделам и подразделам классификации </t>
  </si>
  <si>
    <t>Функционирование местной администрации           Обеспечение деятельности аппаратов органов местного самоуправления</t>
  </si>
  <si>
    <t>распределение бюджетных ассигнований по разделам и подразделам классификации</t>
  </si>
  <si>
    <t>главного       администратора</t>
  </si>
  <si>
    <t>Решением Совета депутатов</t>
  </si>
  <si>
    <t>МО Лебяженское городское поселение</t>
  </si>
  <si>
    <t>Рз</t>
  </si>
  <si>
    <t>ПР</t>
  </si>
  <si>
    <t>ЦСР</t>
  </si>
  <si>
    <t>ВР</t>
  </si>
  <si>
    <t xml:space="preserve">Наименование </t>
  </si>
  <si>
    <t xml:space="preserve">Общегосударственные вопросы </t>
  </si>
  <si>
    <t>Функционирование законодательных  (представительных)  органов  государственной  власти  и  представительных органов муниципальных образований</t>
  </si>
  <si>
    <t>002 04 00</t>
  </si>
  <si>
    <t>Выполнение функций органами местного самоуправления</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</si>
  <si>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</si>
  <si>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</si>
  <si>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</si>
  <si>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</si>
  <si>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природного и техногенного характера,  гражданская  оборона</t>
  </si>
  <si>
    <t>Национальная  экономика</t>
  </si>
  <si>
    <t>Топливно-энергетический комплекс</t>
  </si>
  <si>
    <t>Субсидии юридическим лицам</t>
  </si>
  <si>
    <t>Другие  вопросы  в  области  национальной  экономики</t>
  </si>
  <si>
    <t>Жилищно-коммунальное хозяйство</t>
  </si>
  <si>
    <t>Жилищное  хозяйство</t>
  </si>
  <si>
    <t>098 02 04</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</si>
  <si>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бюджетов)</t>
  </si>
  <si>
    <t>Коммунальное хозяйство</t>
  </si>
  <si>
    <t>Благоустройство</t>
  </si>
  <si>
    <t>Молодежная политика и оздоровление детей</t>
  </si>
  <si>
    <t>Культура, кинематография и средства массовой  информации</t>
  </si>
  <si>
    <t>Культура</t>
  </si>
  <si>
    <t>Социальная политика</t>
  </si>
  <si>
    <t>Пенсионное обеспечение</t>
  </si>
  <si>
    <t>Иные межбюджетные трансферты</t>
  </si>
  <si>
    <t>Бюджетные инвестиции</t>
  </si>
  <si>
    <t>098 01 04</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</si>
  <si>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</si>
  <si>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собственности муниципальных образований</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</si>
  <si>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поступивших от государственной корпорации - Фонда содействия реформированию жилищного-коммунального хозяйства)</t>
  </si>
  <si>
    <t>Региональные целевые программы</t>
  </si>
  <si>
    <t xml:space="preserve"> </t>
  </si>
  <si>
    <t>Региональная целевая программа "Комплексные меры противодействия злоупотреблению наркотикам и их незаконному обороту на территории Лен.обл. на 2012-2015 годы"</t>
  </si>
  <si>
    <t>Дорожное хозяйство (дорожные фонды)</t>
  </si>
  <si>
    <t>Другие общегосударственные вопросы</t>
  </si>
  <si>
    <t xml:space="preserve">Бюджетные инвестиции в объекты капитального строительства собственности муниципальных образований </t>
  </si>
  <si>
    <t>Резервный фонд Правительства ЛО</t>
  </si>
  <si>
    <t xml:space="preserve">  </t>
  </si>
  <si>
    <t>Уплата налогов, сборов и иных платежей</t>
  </si>
  <si>
    <t>Фонд оплаты труда и страховые взносы работников органов местного самоуправления</t>
  </si>
  <si>
    <t>Закупка товаров, работ, услуг в сфере информационно-коммуникационных технологий</t>
  </si>
  <si>
    <t>Прочая закупка товаров, работ и услуг для обеспечения органов местного самоуправления</t>
  </si>
  <si>
    <t>Иные безвозмездные и безвозвратные перечисления</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</si>
  <si>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</si>
  <si>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Выполнение функций казенными учреждениями</t>
  </si>
  <si>
    <t xml:space="preserve">Межбюджетные трансферты </t>
  </si>
  <si>
    <t>Субсидия на обеспечение выплат стимулирующего характера работникам муниципальных учреждений культуры Ленинградской области</t>
  </si>
  <si>
    <t>0502</t>
  </si>
  <si>
    <t>520 00 00</t>
  </si>
  <si>
    <t>520 15 03</t>
  </si>
  <si>
    <t>Обеспечение проведения выборов и референдумов</t>
  </si>
  <si>
    <t>Закупка товаров, работ и услуг в целях капитального ремонта муниципального имущества</t>
  </si>
  <si>
    <t>Приложение 7</t>
  </si>
  <si>
    <t>Приложение 8</t>
  </si>
  <si>
    <t>Функционирование местной администрации</t>
  </si>
  <si>
    <t>Функционирование высшего должностного лица муниципального образования</t>
  </si>
  <si>
    <t>Обеспечение деятельности главы местной администрации</t>
  </si>
  <si>
    <t>Обеспечение деятельности главы муниципального образования</t>
  </si>
  <si>
    <t>Резервные средства</t>
  </si>
  <si>
    <t>Расходы в рамках полномочий органов местного самоуправления</t>
  </si>
  <si>
    <t>01</t>
  </si>
  <si>
    <t>00</t>
  </si>
  <si>
    <t>02</t>
  </si>
  <si>
    <t>03</t>
  </si>
  <si>
    <t>04</t>
  </si>
  <si>
    <t>07</t>
  </si>
  <si>
    <t>11</t>
  </si>
  <si>
    <t>13</t>
  </si>
  <si>
    <t>09</t>
  </si>
  <si>
    <t>05</t>
  </si>
  <si>
    <t>12</t>
  </si>
  <si>
    <t>08</t>
  </si>
  <si>
    <t>10</t>
  </si>
  <si>
    <t>УТВЕРЖДЕНО</t>
  </si>
  <si>
    <t>915</t>
  </si>
  <si>
    <t>ВЕДОМСТВЕННАЯ СТРУКТУРА</t>
  </si>
  <si>
    <t>3</t>
  </si>
  <si>
    <t>4</t>
  </si>
  <si>
    <t>РАСПРЕДЕЛЕНИЕ</t>
  </si>
  <si>
    <t>Социальное обеспечение населения</t>
  </si>
  <si>
    <t>852</t>
  </si>
  <si>
    <t>Расходы за счет межбюджетных трансфертов, передаваемые бюджетам поселений для компенсации дополнительных расходов, возникших в результате решений, принятых органами власти другого уровня</t>
  </si>
  <si>
    <t>Гл</t>
  </si>
  <si>
    <t>Местная администрация МО Лебяженское городское поселение</t>
  </si>
  <si>
    <t>Всего расходов</t>
  </si>
  <si>
    <t>Иные выплаты персоналу казенных учреждений, за исключением фонда оплаты труда</t>
  </si>
  <si>
    <t>Приложение 2</t>
  </si>
  <si>
    <t>ПРОГНОЗИРУЕМЫЕ</t>
  </si>
  <si>
    <t>поступления доходов в бюджет  МО  Лебяженское  городское  поселение</t>
  </si>
  <si>
    <t>Код бюджетной классификации</t>
  </si>
  <si>
    <t xml:space="preserve">                      Источники доходов</t>
  </si>
  <si>
    <t>1 00 00000 00 0000 000</t>
  </si>
  <si>
    <t>НАЛОГОВЫЕ И НЕНАЛОГОВЫЕ ДОХОДЫ</t>
  </si>
  <si>
    <t>1 01 00000 00 0000 000</t>
  </si>
  <si>
    <t xml:space="preserve">НАЛОГИ НА ПРИБЫЛЬ, ДОХОДЫ                                                   </t>
  </si>
  <si>
    <t>1 01 02000 01 0000 110</t>
  </si>
  <si>
    <t xml:space="preserve">Налог на доходы физических лиц                                           </t>
  </si>
  <si>
    <t>1 03 00000 00 0000 110</t>
  </si>
  <si>
    <t>НАЛОГИ НА ТОВАРЫ (РАБОТЫ, УСЛУГИ), РЕАЛИЗУЕМЫЕ НА ТЕРРИТОРИИ РОССИЙСКОЙ ФЕДЕРАЦИИ</t>
  </si>
  <si>
    <t>1 03 02000 01 0000 110</t>
  </si>
  <si>
    <t>1 06 00000 00 0000 000</t>
  </si>
  <si>
    <t>НАЛОГИ НА ИМУЩЕСТВО</t>
  </si>
  <si>
    <t xml:space="preserve">1 06 01000 00 0000 110 </t>
  </si>
  <si>
    <t>Налог на имущество физических лиц</t>
  </si>
  <si>
    <t>1 06 04000 02 0000 110</t>
  </si>
  <si>
    <t>Транспортный налог</t>
  </si>
  <si>
    <t>1 06 06000 00 0000 110</t>
  </si>
  <si>
    <t>Земельный налог</t>
  </si>
  <si>
    <t>1 08 00000 00 0000 000</t>
  </si>
  <si>
    <t xml:space="preserve"> ГОСУДАРСТВЕННАЯ ПОШЛИНА</t>
  </si>
  <si>
    <t>1 11 00000 00 0000 000</t>
  </si>
  <si>
    <t xml:space="preserve"> 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</si>
  <si>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</si>
  <si>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</si>
  <si>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</si>
  <si>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 xml:space="preserve"> 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 а также имущества государственных и муниципальных унитарных предприятий, в том числе казенных)</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</si>
  <si>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</si>
  <si>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</si>
  <si>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</si>
  <si>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</si>
  <si>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</si>
  <si>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</si>
  <si>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</si>
  <si>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t>
  </si>
  <si>
    <t>1 15 00000 00 0000 000</t>
  </si>
  <si>
    <t>АДМИНИСТРАЦИВНЫЕ ПЛАТЕЖИ И СБОРЫ</t>
  </si>
  <si>
    <t>1 15 02000 00 0000 140</t>
  </si>
  <si>
    <t>Платежи, взимаемые государственными и муниципальными организациями за выполнение определенных функций</t>
  </si>
  <si>
    <t>2 00 00000 00 0000 000</t>
  </si>
  <si>
    <t>БЕЗВОЗМЕЗДНЫЕ ПОСТУПЛЕНИЯ</t>
  </si>
  <si>
    <t>ВСЕГО ДОХОДОВ:</t>
  </si>
  <si>
    <t>Приложение 3</t>
  </si>
  <si>
    <t xml:space="preserve">                      Безвозмездные поступления</t>
  </si>
  <si>
    <t>Безвозмездные поступления</t>
  </si>
  <si>
    <t>2 02 00000 00 0000 000</t>
  </si>
  <si>
    <t xml:space="preserve"> 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</si>
  <si>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</si>
  <si>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Прочие субсидии бюджетам поселений</t>
  </si>
  <si>
    <t>Субвенция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</si>
  <si>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</si>
  <si>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2 02 04000 00 0000 000</t>
  </si>
  <si>
    <t>2 02 04012 10 0000 151</t>
  </si>
  <si>
    <t>Межбюджетные трансферты, передаваемые бюджетам поселений для компенсации дополнительных расходов. возникающих в результате решений, принятых органами власти другого уровня</t>
  </si>
  <si>
    <t>2 02 04000 00 0000 151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</si>
  <si>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</si>
  <si>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2 07 00000 00 0000 000</t>
  </si>
  <si>
    <t>Прочие безвозмездные поступления</t>
  </si>
  <si>
    <t>Прочие безвозмездные поступления в бюджеты поселений</t>
  </si>
  <si>
    <t>Средства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</si>
  <si>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</si>
  <si>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Расходы за счет средств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</si>
  <si>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Расходы за счет средств межбюджетных трансфертов на поддержку муниципальных образований по развитию общественной инфраструктуры муниципального значения в Ленинградской области</t>
  </si>
  <si>
    <t>Приложение 1</t>
  </si>
  <si>
    <t xml:space="preserve">                                                    ИСТОЧНИКИ</t>
  </si>
  <si>
    <t xml:space="preserve">                        внутреннего финансирования дефицита бюджета</t>
  </si>
  <si>
    <t xml:space="preserve">                               МО  Лебяженское  городское  поселение</t>
  </si>
  <si>
    <t>КОД</t>
  </si>
  <si>
    <t>Наименование</t>
  </si>
  <si>
    <t>Изменение прочих  остатков денежных средств бюджета поселений</t>
  </si>
  <si>
    <t xml:space="preserve">                        Всего источников внутреннего финансирования</t>
  </si>
  <si>
    <t>Расходы за счет межбюджетных трансфертов</t>
  </si>
  <si>
    <t>Расходы за счет субсидии на обеспечение выплат стимулирующего характера работникам учреждений культуры</t>
  </si>
  <si>
    <t>Средства массовой информации</t>
  </si>
  <si>
    <t>Периодическая печать и издательства</t>
  </si>
  <si>
    <t>Приложение 5</t>
  </si>
  <si>
    <t xml:space="preserve">                                    ПЕРЕЧЕНЬ</t>
  </si>
  <si>
    <t xml:space="preserve">          муниципального образования Лебяженское городское поселение </t>
  </si>
  <si>
    <t>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</si>
  <si>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</si>
  <si>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</si>
  <si>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перечисления части прибыли, остающейся после уплаты  налогов и иных обязательных платежей муниципальных унитарных предприятий поселения, созданных поселениями</t>
  </si>
  <si>
    <t>Передача полномочий из бюджета МО Лебяженское городское поселение   в бюджет МО Ломоносовский муниципальный район</t>
  </si>
  <si>
    <t>Получатель субвенции</t>
  </si>
  <si>
    <t>131-ФЗ, ст.14, пункт, подпункт</t>
  </si>
  <si>
    <t>Наименование передаваемого полномочия</t>
  </si>
  <si>
    <t>Администрация МО Ломоносовский муниципальный район Комитет финансов</t>
  </si>
  <si>
    <t>Исполнение бюджета поселения и контроль за исполнение бюджета</t>
  </si>
  <si>
    <t xml:space="preserve">Администрация МО Ломоносовский муниципальный район  Комитет ГО ЧС </t>
  </si>
  <si>
    <t>Полномочия по ГО ЧС</t>
  </si>
  <si>
    <t xml:space="preserve">Администрация МО Ломоносовский муниципальный район </t>
  </si>
  <si>
    <t>Полномочия контрольно-счетного органа</t>
  </si>
  <si>
    <t>Всего:</t>
  </si>
  <si>
    <t>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Лебяженское городское поселение</t>
  </si>
  <si>
    <t>Подпрограмма "Жилье для молодежи"</t>
  </si>
  <si>
    <t>Муниципальная программа "Развитие МО Лебяженское городское поселение на период 2015-2020 годы"</t>
  </si>
  <si>
    <t>Подпрограмма "Комплексное развитие системы жилищно-коммунального хозяйства и коммунальной инфраструктуры МО Лебяженское городское поселение"</t>
  </si>
  <si>
    <t>Подпрограмма "Развитие улично-дорожной сети МО Лебяженское городское поселение"</t>
  </si>
  <si>
    <t>Расходы дорожного фонда в рамках подпрограммы  "Развитие улично-дорожной сети МО Лебяженское городское поселение"</t>
  </si>
  <si>
    <t>Подпрограмма "Благоустройство территории  МО Лебяженское городское поселение"</t>
  </si>
  <si>
    <t>Подпрограмма "Развитие молодежной политики, физической культуры и спорта в МО Лебяженское городское поселение"</t>
  </si>
  <si>
    <t>Непрограммные направления деятельности органов местного самоуправления</t>
  </si>
  <si>
    <t>Обеспечение деятельности депутатов представительного органа  муниципального образования</t>
  </si>
  <si>
    <t xml:space="preserve">Мероприятия в рамках  полномочий органов  местного самоуправления </t>
  </si>
  <si>
    <t>Мероприятия по обслуживанию объектов коммунального хозяйства, находящихся в муниципальной собственности</t>
  </si>
  <si>
    <t>Прочие поступления от денежных взысканий (штрафов) и иных сумм в возмещение ущерба</t>
  </si>
  <si>
    <t>Приложение 4</t>
  </si>
  <si>
    <t>НОРМАТИВЫ</t>
  </si>
  <si>
    <t>распределения доходов, поступающих в бюджет</t>
  </si>
  <si>
    <t xml:space="preserve">  МО  Лебяженское  городское  поселение</t>
  </si>
  <si>
    <t>Наименование дохода</t>
  </si>
  <si>
    <t>В ЧАСТИ ДОХОДОВ ОТ ОКАЗАНИЯ ПЛАТНЫХ УСЛУГ</t>
  </si>
  <si>
    <t>Прочие доходы от оказания платных услуг (работ) получателями средств бюджетов поселений</t>
  </si>
  <si>
    <t>В ЧАСТИ ДОХОДОВ ОТ ПОСТУПЛЕНИЯ АДМИНИСТРАТИВНЫХ ПЛАТЕЖЕЙ И СБОРОВ</t>
  </si>
  <si>
    <t>Платежи взимаемые органами управления (организациями) поселений за выполнение определенных функций</t>
  </si>
  <si>
    <t>В ЧАСТИ ПРОЧИХ НЕНАЛОГОВЫХ ДОХОДОВ</t>
  </si>
  <si>
    <t>Невыясненные поступления, зачисляемые в бюджеты муниципальных районов</t>
  </si>
  <si>
    <t xml:space="preserve">                                                                                   Приложение  6</t>
  </si>
  <si>
    <t xml:space="preserve">                                                                                  к Решению Совета депутатов</t>
  </si>
  <si>
    <t xml:space="preserve">                                                                            МО Лебяженское  городское поселение</t>
  </si>
  <si>
    <t xml:space="preserve">                                                                             от " 13 " декабря 2012    г.      №  35</t>
  </si>
  <si>
    <t>Приложение 6</t>
  </si>
  <si>
    <t xml:space="preserve">         Перечень главных администраторов источников внутреннего финансирования дефицита бюджета МО Лебяженское городское поселение</t>
  </si>
  <si>
    <t>Наименование главного администратора и источников внутреннего  финансирования дефицита бюджета МО Лебяженское городское поселение</t>
  </si>
  <si>
    <t>источников внутреннего финансирования дефицита бюджета МО Лебяженское городское поселение</t>
  </si>
  <si>
    <t>Увеличение прочих остатков денежных средств бюджета поселений</t>
  </si>
  <si>
    <t>Уменьшение прочих остатков денежных средств бюджета поселений</t>
  </si>
  <si>
    <t>240</t>
  </si>
  <si>
    <t>расходов бюджета муниципального образования Лебяженское городское поселение</t>
  </si>
  <si>
    <t>Приложение 9</t>
  </si>
  <si>
    <t>Расходы на выплаты персоналу государственных (муниципальных) органов</t>
  </si>
  <si>
    <t>Реализация функций и полномочий  органов местного самоуправления в рамках непрограммных направлений деятельности</t>
  </si>
  <si>
    <t>Иные закупки товаров, работ и услуг для обеспечения государственных (муниципальных) нужд</t>
  </si>
  <si>
    <t>Публичные нормативные социальные выплаты гражданам</t>
  </si>
  <si>
    <t xml:space="preserve">Расходы на доплаты к пенсиям </t>
  </si>
  <si>
    <t>Расходы на выплаты персоналу казенных учреждений</t>
  </si>
  <si>
    <t xml:space="preserve">                      и коды  главных администраторов доходов  местного бюджета </t>
  </si>
  <si>
    <t>Межбюджетные трансферты по передаче полномочий контрольно-счетного органа</t>
  </si>
  <si>
    <t>Межбюджетные трансферты по передаче полномочий</t>
  </si>
  <si>
    <t>Межбюджетные трансферты по передаче полномочий  по исполнению и контролю за исполнением бюджета поселений</t>
  </si>
  <si>
    <t>Норматив в процентах</t>
  </si>
  <si>
    <t xml:space="preserve"> Дотации бюджетам поселений на выравнивание бюджетной обеспеченности</t>
  </si>
  <si>
    <t>Подпрограмма "Обеспечение первичных мер пожарной безопасности на территории МО Лебяженское городское поселение"</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</si>
  <si>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</si>
  <si>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</si>
  <si>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</si>
  <si>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 наглядной агитацией в рамках подпрограммы "Обеспечение первичных мер пожарной безопасности на территории МО Лебяженское городское поселение" муниципальной программы "Устойчивое развитие территории МО Лебяженское городское поселение на период 2015-2020 годы"</t>
  </si>
  <si>
    <t>1 16 000000 00 0000 000</t>
  </si>
  <si>
    <t>Прочие мероприятия в рамках полномочий органов местного самоуправления</t>
  </si>
  <si>
    <t>Обеспечение деятельности аппаратов органов местного самоуправления</t>
  </si>
  <si>
    <t>Обеспечение выполнения отдельных государственных полномочий Ленинградской области в сфере административных правоотношений</t>
  </si>
  <si>
    <t>Реализация мероприятий за счет средств резервного фонда</t>
  </si>
  <si>
    <t>Муниципальная программа "Устойчивое развитие территории МО Лебяженское городское поселение на период 2015-2020 годы"</t>
  </si>
  <si>
    <t xml:space="preserve">Подпрограмма "Создание условий для организации досуга и обеспечение жителей МО Лебяженское городское поселение услугами организаций культуры  на 2015-2020 годы"  </t>
  </si>
  <si>
    <t>Мероприятия по обслуживанию объектов жилищного хозяйства, находящихся в муниципальной собственности</t>
  </si>
  <si>
    <t>Социальные выплаты гражданам, кроме публичных нормативных социальных выплат</t>
  </si>
  <si>
    <t>Прочие расходы в рамках полномочий органов местного самоуправления</t>
  </si>
  <si>
    <t>Предоставление субсидии на финансовое обеспечение деятельности МБУ "ЛХУ", на финансовое обеспечение муниципального задания</t>
  </si>
  <si>
    <t>1 11 05075 13 0000 120</t>
  </si>
  <si>
    <t>1 11 07015 13 0000 120</t>
  </si>
  <si>
    <t>1 11 09045 13 0000 120</t>
  </si>
  <si>
    <t>1 13 01995 13 0000 130</t>
  </si>
  <si>
    <t>1 13 02995 13 0000 130</t>
  </si>
  <si>
    <t>1 14 01050 13 0000 410</t>
  </si>
  <si>
    <t>1 14 02052 13 0000 410</t>
  </si>
  <si>
    <t>1 14 02053 13 0000 410</t>
  </si>
  <si>
    <t>1 15 02050 13 0000 140</t>
  </si>
  <si>
    <t>1 16 90050 13 0000 140</t>
  </si>
  <si>
    <t>1 17 01050 13 0000 180</t>
  </si>
  <si>
    <t>1 17 05050 13 0000 180</t>
  </si>
  <si>
    <t xml:space="preserve">207 05030 13 0000 180 </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</si>
  <si>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</si>
  <si>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находящихся в  собственности городских  поселений  ( за исключением имущества муниципальных бюджетных и автономных учреждений , а также имущества  муниципальных унитарных предприятий, в том числе казенных)</t>
  </si>
  <si>
    <t xml:space="preserve">Прочие доходы от оказания платных услуг (работ) получателями средств бюджетов городских поселений </t>
  </si>
  <si>
    <t>Прочие доходы от  компенсации затрат государства бюджетов городских поселений</t>
  </si>
  <si>
    <t>Доходы от продажи квартир, находящихся в собственности городских поселений</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</si>
  <si>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</si>
  <si>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</si>
  <si>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поселений</t>
  </si>
  <si>
    <t>Прочие поступления от денежных взысканий (штрафов) и иных сумм в возмещение ущерба, зачисляемые в бюджеты городских поселений</t>
  </si>
  <si>
    <t>Невыясненные поступления , зачисляемые  в бюджеты городских поселений</t>
  </si>
  <si>
    <t>Прочие неналоговые  доходы бюджетов городских поселений</t>
  </si>
  <si>
    <t>Дотация бюджетам городских поселений на выравнивание бюджетной обеспеченности</t>
  </si>
  <si>
    <t>Дотации бюджетам городских поселений на поддержку мер по обеспечению сбалансированности бюджетов</t>
  </si>
  <si>
    <t>Субсидии бюджетам городских поселений на софинансирование капитальных вложений в объекты муниципальной собственности</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</si>
  <si>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</si>
  <si>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</si>
  <si>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</si>
  <si>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</si>
  <si>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городских поселений</t>
  </si>
  <si>
    <t>Прочие безвозмездные поступления в бюджеты городских поселений</t>
  </si>
  <si>
    <t>208 05000 13 0000 180</t>
  </si>
  <si>
    <t>Возврат остатков субсидий, субвенций и иных межбюджетных трансфертов, имеющих целевое назначение, прошлых лет из бюджетов городских поселений</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</si>
  <si>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</si>
  <si>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</si>
  <si>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</si>
  <si>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</si>
  <si>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Ремонт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</si>
  <si>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 xml:space="preserve">Расходы на выплаты стимулирующего характера работникам культуры </t>
  </si>
  <si>
    <t xml:space="preserve">Мероприятия на социальные выплаты гражданам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</si>
  <si>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1 11 05025 13 0000 120</t>
  </si>
  <si>
    <t>Межбюджетные трансферты по передаче полномочий  по организации ритуальных услуг и содержанию мест захоронений</t>
  </si>
  <si>
    <t>1 14 02000 00 0000 410</t>
  </si>
  <si>
    <t>0230106</t>
  </si>
  <si>
    <t xml:space="preserve"> Передача полномочий  по организации ритуальных услуг и содержанию мест захоронений</t>
  </si>
  <si>
    <t>1 16 33050 13 0000 140</t>
  </si>
  <si>
    <t>01 05 02 01 13 0000 510</t>
  </si>
  <si>
    <t>01 05 02 01 13 0000 610</t>
  </si>
  <si>
    <t>000  01 05 02 00 13 0000 000</t>
  </si>
  <si>
    <t>0230001070</t>
  </si>
  <si>
    <t>0200000000</t>
  </si>
  <si>
    <t>9900000220</t>
  </si>
  <si>
    <t>9900005030</t>
  </si>
  <si>
    <t>9900000200</t>
  </si>
  <si>
    <t>9900071340</t>
  </si>
  <si>
    <t>9900005000</t>
  </si>
  <si>
    <t>9900005010</t>
  </si>
  <si>
    <t>9000000000</t>
  </si>
  <si>
    <t>0210000000</t>
  </si>
  <si>
    <t>0210001030</t>
  </si>
  <si>
    <t>9900000000</t>
  </si>
  <si>
    <t>9900005020</t>
  </si>
  <si>
    <t>0230000000</t>
  </si>
  <si>
    <t>0230001060</t>
  </si>
  <si>
    <t>9900000280</t>
  </si>
  <si>
    <t>0220000000</t>
  </si>
  <si>
    <t>0220001040</t>
  </si>
  <si>
    <t>9900080020</t>
  </si>
  <si>
    <t>0220001050</t>
  </si>
  <si>
    <t>0250000000</t>
  </si>
  <si>
    <t>0250001090</t>
  </si>
  <si>
    <t>0250001100</t>
  </si>
  <si>
    <t>0250001120</t>
  </si>
  <si>
    <t>0250001130</t>
  </si>
  <si>
    <t>0250001140</t>
  </si>
  <si>
    <t>0250001240</t>
  </si>
  <si>
    <t>9900005040</t>
  </si>
  <si>
    <t>0260000000</t>
  </si>
  <si>
    <t>0260001150</t>
  </si>
  <si>
    <t>0270000000</t>
  </si>
  <si>
    <t>0270000230</t>
  </si>
  <si>
    <t>0270001160</t>
  </si>
  <si>
    <t>0270001170</t>
  </si>
  <si>
    <t>0270001230</t>
  </si>
  <si>
    <t>9900080000</t>
  </si>
  <si>
    <t>9900080010</t>
  </si>
  <si>
    <t>0100000000</t>
  </si>
  <si>
    <t>0110000000</t>
  </si>
  <si>
    <t>0120000000</t>
  </si>
  <si>
    <t>0120001020</t>
  </si>
  <si>
    <t>9900000210</t>
  </si>
  <si>
    <t>9900080030</t>
  </si>
  <si>
    <t>9900080050</t>
  </si>
  <si>
    <t>9900051180</t>
  </si>
  <si>
    <t>9900080040</t>
  </si>
  <si>
    <t>0240000000</t>
  </si>
  <si>
    <t>0240001080</t>
  </si>
  <si>
    <t>0230070140</t>
  </si>
  <si>
    <t>0250070880</t>
  </si>
  <si>
    <t>0270070360</t>
  </si>
  <si>
    <t>027007036</t>
  </si>
  <si>
    <t>0110070750</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</si>
  <si>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</si>
  <si>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</si>
  <si>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2 02 15001 13 0000 151</t>
  </si>
  <si>
    <t>2 02 30024 13 0000 151</t>
  </si>
  <si>
    <t>2 07 05030 13 0000 180</t>
  </si>
  <si>
    <t>1 14 06313 13 0000 430</t>
  </si>
  <si>
    <t>2 02 29999 13 0000 151</t>
  </si>
  <si>
    <t>2 02 35118 13 0000 151</t>
  </si>
  <si>
    <t>2 02 15002 13 0000 151</t>
  </si>
  <si>
    <t>202 20077 13 0000 151</t>
  </si>
  <si>
    <t>202 20216 13 0000 151</t>
  </si>
  <si>
    <t>202 29999 13 0000 151</t>
  </si>
  <si>
    <t xml:space="preserve">2 02 45160 13 0000 151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</si>
  <si>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</si>
  <si>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Мероприятия по ремонту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t>
  </si>
  <si>
    <t xml:space="preserve">Мероприятия по содержанию имущества </t>
  </si>
  <si>
    <t xml:space="preserve">Мероприятия по обслуживанию объектов коммунального хозяйства </t>
  </si>
  <si>
    <t xml:space="preserve">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t>
  </si>
  <si>
    <t xml:space="preserve">Мероприятия по уличному освещению по подпрограмме </t>
  </si>
  <si>
    <t>Мероприятия по организации системы сбора и удаления ТКО, ТБО и КГО</t>
  </si>
  <si>
    <t>Мероприятия по содержанию мест захоронения</t>
  </si>
  <si>
    <t xml:space="preserve">Мероприятия по содержанию и обустройству территории поселения элементами малых архитектурных форм, детскими и спортивными игровыми комплексами </t>
  </si>
  <si>
    <t>Мероприятия по поддержке местных инициатив граждан,  по развитию части территорий муниципального образования</t>
  </si>
  <si>
    <t xml:space="preserve">Мероприятия по поддержке местных инициатив граждан,  по развитию части территорий муниципального образования </t>
  </si>
  <si>
    <t>Предоставление субсидии на финансовое обеспечение деятельности МБУ "ЛХУ"</t>
  </si>
  <si>
    <t>Мероприятия в рамках подпрограммы  "Развитие молодежной политики, физической культуры и спорта в МО Лебяженское городское поселение"</t>
  </si>
  <si>
    <t xml:space="preserve">Мероприятия по организации отдыха и занятости подростков и молодежи в каникулярное время </t>
  </si>
  <si>
    <t xml:space="preserve"> Организация культурно-массовых мероприятий и праздников</t>
  </si>
  <si>
    <t xml:space="preserve">Расходы на обеспечение деятельности казенных учреждений по библиотечному обслуживанию населения МО Лебяженское городское поселение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</si>
  <si>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</si>
  <si>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</si>
  <si>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Осуществление отдельных государственных полномочий в рамках непрограммных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</si>
  <si>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</si>
  <si>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Исполнение судебных актов РФ и мировых соглашений по возмещению вреда, причинённого в результате незаконных действий (бездействий) органов местного самоуправления</t>
  </si>
  <si>
    <t>Мероприятия по содержанию имущества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</si>
  <si>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Ремонт автомобильных дорог общего пользования местного значения, включая проезды к дворовым территориям многоквартирных домов, разработка проектно-сметной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</si>
  <si>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озеленению и уборке аварийных деревьев и кустарников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</si>
  <si>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поддержке местных инициатив граждан,  по развитию части территорий муниципального образования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</si>
  <si>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(или)земельных участков, государственная собственность на которые не разграничена и которые расположены в границах городских поселений</t>
  </si>
  <si>
    <t>Отчисления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</si>
  <si>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 xml:space="preserve"> 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</si>
  <si>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</si>
  <si>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Отселения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</si>
  <si>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Доходы, получаемые в виде арендной платы, а также средства от продажи права на заключения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</si>
  <si>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Платежи, взимаемые органами местного самоуправления (организациями)городских поселений  за выполнение определенных функций</t>
  </si>
  <si>
    <t>Субвенции бюджетам городских поселений на  выполнение передаваемых полномочий субъектов Российской Федерации</t>
  </si>
  <si>
    <t>Перечисления из бюджетов городских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процента</t>
  </si>
  <si>
    <t>Фонд софинансирование</t>
  </si>
  <si>
    <t>Непрограммные расходы</t>
  </si>
  <si>
    <t>Реализация функций и полномочий органов местного самоуправления в рамках непрограммных расходов</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</si>
  <si>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</si>
  <si>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Мероприятия по обслуживанию объектов коммунального хозяйства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</si>
  <si>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</si>
  <si>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Подпрограмма "Энергосбережение и повышение энергетической эффективности МО Лебяженское городское поселение"</t>
  </si>
  <si>
    <t>Мероприятия по энергосбережению и энергоэффективности в рамках подпрограммы "Энергосбережение и повышение энергетической эффективности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</si>
  <si>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уличному освещению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</si>
  <si>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организации системы сбора и удаления ТКО, ТБО и КГО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</si>
  <si>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мест захоронения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</si>
  <si>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и обустройству территории поселения элементами малых архитектурных форм, детскими и спортивными игровыми комплексами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</si>
  <si>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Предоставление субсидии на финансовое обеспечение деятельности МБУ "ЛХУ"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</si>
  <si>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мероприятия в рамках подпрограммы  "Развитие молодежной политики, физической культуры и спорта в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</si>
  <si>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</si>
  <si>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Мероприятия по организации отдыха и занятости подростков и молодежи в каникулярное время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</si>
  <si>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 xml:space="preserve"> Организация культурно-массовых мероприятий и праздников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</si>
  <si>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по библиотечному обслуживанию населения МО Лебяженское городское поселение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</si>
  <si>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</si>
  <si>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Ремонт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</si>
  <si>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в топливно-энергетической области</t>
  </si>
  <si>
    <t>Расходы на мероприятия в рамках подпрограммы  "Развитие молодежной политики, физической культуры и спорта в МО Лебяженское городское поселение"по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</si>
  <si>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</si>
  <si>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Обеспечение выполнения полномочий по осуществлению первичного воинского учета на территориях, где отсутствуют военные комиссариаты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</si>
  <si>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иерроризма и экстремизма в границах поселений</t>
  </si>
  <si>
    <t xml:space="preserve">Мероприятия по энергосбережению и энергоэффективности </t>
  </si>
  <si>
    <t>2020    год    (тысяч рублей)</t>
  </si>
  <si>
    <t>2021   год          (тысяч рублей)</t>
  </si>
  <si>
    <t>2020 год             (тысяч рублей)</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</si>
  <si>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</si>
  <si>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0110001010</t>
  </si>
  <si>
    <t xml:space="preserve">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</si>
  <si>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</si>
  <si>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</si>
  <si>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951</t>
  </si>
  <si>
    <t>1 14 06300 00 0000 430</t>
  </si>
  <si>
    <t>Мероприятие по проектированию и строительству ДК на 300 мест в Лебяженском городском поселении Ломоносовского района Ленинградской области</t>
  </si>
  <si>
    <t>0270001180</t>
  </si>
  <si>
    <t>9900080060</t>
  </si>
  <si>
    <t>Мероприятия по бухгалтерскому сопровожденнию бюджетного учреждения</t>
  </si>
  <si>
    <t>2 07 05030 13 0000 150</t>
  </si>
  <si>
    <t>2 02 10000 00 0000 150</t>
  </si>
  <si>
    <t>2 02 15001 13 0000 150</t>
  </si>
  <si>
    <t>2 02 20000 00 0000 150</t>
  </si>
  <si>
    <t>2 02 20216 13 0000 150</t>
  </si>
  <si>
    <t>2 02 29999 13 0000 150</t>
  </si>
  <si>
    <t>2 02 30000 00 0000 150</t>
  </si>
  <si>
    <t>2 02 35118 13 0000 150</t>
  </si>
  <si>
    <t>2 02 30024 13 0000 150</t>
  </si>
  <si>
    <t>Исполнение судебных актов РФ и мировых соглашений по возмещению прчененного вреда</t>
  </si>
  <si>
    <t>2 02 27112 13 0000 150</t>
  </si>
  <si>
    <t>02500S4770</t>
  </si>
  <si>
    <t>0130001030</t>
  </si>
  <si>
    <t xml:space="preserve">                                                       на 2020 год</t>
  </si>
  <si>
    <t xml:space="preserve">  на 2020 год</t>
  </si>
  <si>
    <t xml:space="preserve">                              в 2020 году</t>
  </si>
  <si>
    <t>2020 год Сумма  (тыс. руб.)</t>
  </si>
  <si>
    <t xml:space="preserve"> на 2020 год.</t>
  </si>
  <si>
    <t>2020 год</t>
  </si>
  <si>
    <t>на 2020 год</t>
  </si>
  <si>
    <t>2020 год       (тысяч рублей)</t>
  </si>
  <si>
    <t xml:space="preserve">                                                       на 2021 и 2022 годы</t>
  </si>
  <si>
    <t>2021  год     (тысяч рублей)</t>
  </si>
  <si>
    <t>2022   год    (тысяч рублей)</t>
  </si>
  <si>
    <t xml:space="preserve">  на 2021 и 2022 годы</t>
  </si>
  <si>
    <t>2021    год    (тысяч рублей)</t>
  </si>
  <si>
    <t>2022 год        (тысяч рублей)</t>
  </si>
  <si>
    <t xml:space="preserve">                              в 2021 и 2022 году</t>
  </si>
  <si>
    <t>2021 год    Сумма  (тыс. руб.)</t>
  </si>
  <si>
    <t>2022 год     Сумма  (тыс. руб.)</t>
  </si>
  <si>
    <t>на 2021 и 2022 год</t>
  </si>
  <si>
    <t>2021 год          (тысяч рублей)</t>
  </si>
  <si>
    <t>2022  год      (тысяч рублей)</t>
  </si>
  <si>
    <t>2020   год        (тысяч рублей)</t>
  </si>
  <si>
    <t>на 2020 и 2022 год</t>
  </si>
  <si>
    <t>2022   год          (тысяч рублей)</t>
  </si>
  <si>
    <t xml:space="preserve">  на 2020 год </t>
  </si>
  <si>
    <t>2020 год         (тысяч рублей)</t>
  </si>
  <si>
    <t>2021 год             (тысяч рублей)</t>
  </si>
  <si>
    <t>2022     год        (тысяч рублей)</t>
  </si>
  <si>
    <t xml:space="preserve">  на 2021 и 2022 год </t>
  </si>
  <si>
    <t>2021  год        (тысяч рублей)</t>
  </si>
  <si>
    <t>2022   год      (тысяч рублей)</t>
  </si>
  <si>
    <t>5</t>
  </si>
  <si>
    <t>02300S4840</t>
  </si>
  <si>
    <t>02500S4660</t>
  </si>
  <si>
    <t>2 02 20077 13 0000 150</t>
  </si>
  <si>
    <t>Субсидии на строительство и реконструкцию объектов культуры Ленинградской области</t>
  </si>
  <si>
    <t>02700S4230</t>
  </si>
  <si>
    <t>Исполнение судебных актов РФ и мировых соглашений по возмещению причиненного вреда</t>
  </si>
  <si>
    <t>Уплата налогов сборов и иных платежей</t>
  </si>
  <si>
    <t>02500S4790</t>
  </si>
  <si>
    <t>Мероприятия по созданию мест (площадок) накопления ТКО, ТБО</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</si>
  <si>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2015-2020 годы"</t>
  </si>
  <si>
    <t xml:space="preserve">  от "03" июня 2020 г.  № 70</t>
  </si>
  <si>
    <t>от 03.06.2020 г. № 70</t>
  </si>
  <si>
    <t xml:space="preserve">  от " 03" июня 2020 г.  № 70</t>
  </si>
  <si>
    <t>Приложение к решению№ 70 от 03.06.20 г.</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</si>
</sst>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00"/>
    <numFmt numFmtId="181" formatCode="0.000000"/>
    <numFmt numFmtId="182" formatCode="0.00000"/>
    <numFmt numFmtId="183" formatCode="0.0000"/>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mmm/yyyy"/>
    <numFmt numFmtId="195" formatCode="_-* #,##0.0_р_._-;\-* #,##0.0_р_._-;_-* &quot;-&quot;??_р_._-;_-@_-"/>
    <numFmt numFmtId="196" formatCode="_-* #,##0_р_._-;\-* #,##0_р_._-;_-* &quot;-&quot;??_р_._-;_-@_-"/>
    <numFmt numFmtId="197" formatCode="#,##0_р_.;[Red]#,##0_р_."/>
    <numFmt numFmtId="198" formatCode="0;[Red]0"/>
    <numFmt numFmtId="199" formatCode="0;[Black]0"/>
    <numFmt numFmtId="200" formatCode="0000"/>
    <numFmt numFmtId="201" formatCode="000"/>
    <numFmt numFmtId="202" formatCode="_-* #,##0.000_р_._-;\-* #,##0.000_р_._-;_-* &quot;-&quot;??_р_._-;_-@_-"/>
    <numFmt numFmtId="203" formatCode=";;"/>
    <numFmt numFmtId="204" formatCode="0000000"/>
    <numFmt numFmtId="205" formatCode="#,##0.0"/>
    <numFmt numFmtId="206" formatCode="[$-FC19]d\ mmmm\ yyyy\ &quot;г.&quot;"/>
    <numFmt numFmtId="207" formatCode="?"/>
    <numFmt numFmtId="208" formatCode="#,##0.0000"/>
    <numFmt numFmtId="209" formatCode="0\2\2000\10\50"/>
    <numFmt numFmtId="210" formatCode="000000"/>
  </numFmts>
  <fonts count="4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MS Sans Serif"/>
      <family val="2"/>
    </font>
    <font>
      <sz val="10"/>
      <name val="MS Sans Serif"/>
      <family val="2"/>
    </font>
    <font>
      <u val="single"/>
      <sz val="10"/>
      <color indexed="14"/>
      <name val="MS Sans Serif"/>
      <family val="2"/>
    </font>
    <font>
      <sz val="8"/>
      <name val="MS Sans Serif"/>
      <family val="2"/>
    </font>
    <font>
      <sz val="12"/>
      <name val="Times New Roman"/>
      <family val="1"/>
    </font>
    <font>
      <b/>
      <sz val="12"/>
      <name val="Times New Roman"/>
      <family val="1"/>
    </font>
    <font>
      <b/>
      <sz val="10"/>
      <name val="Arial Cyr"/>
      <family val="0"/>
    </font>
    <font>
      <sz val="10"/>
      <name val="Times New Roman"/>
      <family val="1"/>
    </font>
    <font>
      <sz val="9"/>
      <name val="Times New Roman"/>
      <family val="1"/>
    </font>
    <font>
      <sz val="9"/>
      <name val="Arial Cyr"/>
      <family val="0"/>
    </font>
    <font>
      <b/>
      <sz val="9"/>
      <name val="Times New Roman"/>
      <family val="1"/>
    </font>
    <font>
      <b/>
      <sz val="9"/>
      <name val="Arial Cyr"/>
      <family val="0"/>
    </font>
    <font>
      <sz val="9"/>
      <color indexed="8"/>
      <name val="Times New Roman"/>
      <family val="1"/>
    </font>
    <font>
      <b/>
      <i/>
      <sz val="9"/>
      <color indexed="8"/>
      <name val="Times New Roman"/>
      <family val="1"/>
    </font>
    <font>
      <b/>
      <sz val="9"/>
      <color indexed="8"/>
      <name val="Times New Roman"/>
      <family val="1"/>
    </font>
    <font>
      <sz val="8"/>
      <name val="Arial Cyr"/>
      <family val="0"/>
    </font>
    <font>
      <b/>
      <sz val="10"/>
      <name val="Times New Roman"/>
      <family val="1"/>
    </font>
    <font>
      <sz val="10"/>
      <color indexed="8"/>
      <name val="Times New Roman"/>
      <family val="1"/>
    </font>
    <font>
      <b/>
      <sz val="10"/>
      <color indexed="8"/>
      <name val="Times New Roman"/>
      <family val="1"/>
    </font>
    <font>
      <b/>
      <i/>
      <sz val="10"/>
      <color indexed="8"/>
      <name val="Times New Roman"/>
      <family val="1"/>
    </font>
    <font>
      <sz val="8"/>
      <name val="Times New Roman"/>
      <family val="1"/>
    </font>
    <font>
      <b/>
      <sz val="8"/>
      <name val="Times New Roman"/>
      <family val="1"/>
    </font>
    <font>
      <u val="single"/>
      <sz val="8"/>
      <name val="Times New Roman"/>
      <family val="1"/>
    </font>
    <font>
      <sz val="8"/>
      <color indexed="8"/>
      <name val="Times New Roman"/>
      <family val="1"/>
    </font>
    <font>
      <b/>
      <sz val="8"/>
      <name val="Arial Cyr"/>
      <family val="0"/>
    </font>
    <font>
      <b/>
      <sz val="8"/>
      <color indexed="8"/>
      <name val="Times New Roman"/>
      <family val="1"/>
    </font>
    <font>
      <b/>
      <i/>
      <sz val="8"/>
      <color indexed="8"/>
      <name val="Times New Roman"/>
      <family val="1"/>
    </font>
    <font>
      <sz val="11"/>
      <color theme="1"/>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style="thin"/>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thin"/>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style="medium"/>
      <right style="medium"/>
      <top style="thin"/>
      <bottom style="medium"/>
    </border>
    <border>
      <left style="thin"/>
      <right style="medium"/>
      <top>
        <color indexed="63"/>
      </top>
      <bottom style="medium"/>
    </border>
    <border>
      <left style="thin"/>
      <right style="thin"/>
      <top>
        <color indexed="63"/>
      </top>
      <bottom>
        <color indexed="63"/>
      </bottom>
    </border>
    <border>
      <left style="hair"/>
      <right style="hair"/>
      <top style="hair"/>
      <bottom style="hair"/>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7" borderId="1" applyNumberFormat="0" applyAlignment="0" applyProtection="0"/>
    <xf numFmtId="0" fontId="4" fillId="14" borderId="2" applyNumberFormat="0" applyAlignment="0" applyProtection="0"/>
    <xf numFmtId="0" fontId="5" fillId="14"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19" fillId="0" borderId="0">
      <alignment/>
      <protection/>
    </xf>
    <xf numFmtId="0" fontId="20" fillId="0" borderId="0" applyNumberFormat="0" applyFill="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7" borderId="0" applyNumberFormat="0" applyBorder="0" applyAlignment="0" applyProtection="0"/>
  </cellStyleXfs>
  <cellXfs count="545">
    <xf numFmtId="0" fontId="0" fillId="0" borderId="0" xfId="0" applyAlignment="1">
      <alignment/>
    </xf>
    <xf numFmtId="0" fontId="22" fillId="0" borderId="0" xfId="56" applyFont="1">
      <alignment/>
      <protection/>
    </xf>
    <xf numFmtId="205" fontId="22" fillId="0" borderId="0" xfId="56" applyNumberFormat="1" applyFont="1" applyBorder="1" applyAlignment="1">
      <alignment horizontal="center" vertical="top" wrapText="1"/>
      <protection/>
    </xf>
    <xf numFmtId="0" fontId="22" fillId="0" borderId="0" xfId="56" applyFont="1" applyAlignment="1">
      <alignment vertical="top" wrapText="1"/>
      <protection/>
    </xf>
    <xf numFmtId="0" fontId="22" fillId="0" borderId="0" xfId="56" applyFont="1" applyAlignment="1">
      <alignment horizontal="center" vertical="top" wrapText="1"/>
      <protection/>
    </xf>
    <xf numFmtId="0" fontId="22" fillId="0" borderId="0" xfId="56" applyFont="1" applyBorder="1" applyAlignment="1">
      <alignment horizontal="center" vertical="top" wrapText="1"/>
      <protection/>
    </xf>
    <xf numFmtId="49" fontId="22" fillId="0" borderId="0" xfId="56" applyNumberFormat="1" applyFont="1">
      <alignment/>
      <protection/>
    </xf>
    <xf numFmtId="0" fontId="22" fillId="0" borderId="0" xfId="0" applyFont="1" applyAlignment="1">
      <alignment/>
    </xf>
    <xf numFmtId="0" fontId="22" fillId="0" borderId="0" xfId="0" applyFont="1" applyFill="1" applyAlignment="1">
      <alignment/>
    </xf>
    <xf numFmtId="0" fontId="22" fillId="0" borderId="10" xfId="0" applyFont="1" applyBorder="1" applyAlignment="1">
      <alignment wrapText="1"/>
    </xf>
    <xf numFmtId="0" fontId="22" fillId="0" borderId="11" xfId="0" applyFont="1" applyBorder="1" applyAlignment="1">
      <alignment/>
    </xf>
    <xf numFmtId="0" fontId="22" fillId="0" borderId="0" xfId="0" applyFont="1" applyBorder="1" applyAlignment="1">
      <alignment horizontal="center" vertical="center"/>
    </xf>
    <xf numFmtId="0" fontId="22" fillId="0" borderId="0" xfId="0" applyFont="1" applyBorder="1" applyAlignment="1">
      <alignment/>
    </xf>
    <xf numFmtId="185" fontId="23" fillId="0" borderId="12" xfId="0" applyNumberFormat="1" applyFont="1" applyBorder="1" applyAlignment="1">
      <alignment/>
    </xf>
    <xf numFmtId="185" fontId="23" fillId="0" borderId="13" xfId="0" applyNumberFormat="1" applyFont="1" applyBorder="1" applyAlignment="1">
      <alignment/>
    </xf>
    <xf numFmtId="185" fontId="22" fillId="0" borderId="0" xfId="0" applyNumberFormat="1" applyFont="1" applyAlignment="1">
      <alignment/>
    </xf>
    <xf numFmtId="0" fontId="23" fillId="0" borderId="0" xfId="0" applyFont="1" applyAlignment="1">
      <alignment/>
    </xf>
    <xf numFmtId="0" fontId="22" fillId="0" borderId="0" xfId="0" applyFont="1" applyBorder="1" applyAlignment="1">
      <alignment horizontal="center"/>
    </xf>
    <xf numFmtId="0" fontId="22" fillId="0" borderId="0" xfId="0" applyFont="1" applyBorder="1" applyAlignment="1">
      <alignment wrapText="1"/>
    </xf>
    <xf numFmtId="0" fontId="22" fillId="0" borderId="0" xfId="0" applyFont="1" applyBorder="1" applyAlignment="1">
      <alignment horizontal="left" vertical="center" wrapText="1"/>
    </xf>
    <xf numFmtId="49" fontId="23" fillId="0" borderId="0" xfId="0" applyNumberFormat="1" applyFont="1" applyBorder="1" applyAlignment="1">
      <alignment/>
    </xf>
    <xf numFmtId="0" fontId="23" fillId="0" borderId="0" xfId="0" applyFont="1" applyBorder="1" applyAlignment="1">
      <alignment horizontal="left" vertical="center" wrapText="1"/>
    </xf>
    <xf numFmtId="185" fontId="23" fillId="0" borderId="0" xfId="0" applyNumberFormat="1" applyFont="1" applyBorder="1" applyAlignment="1">
      <alignment/>
    </xf>
    <xf numFmtId="49" fontId="22" fillId="0" borderId="0" xfId="0" applyNumberFormat="1" applyFont="1" applyBorder="1" applyAlignment="1">
      <alignment/>
    </xf>
    <xf numFmtId="185" fontId="22" fillId="0" borderId="0" xfId="0" applyNumberFormat="1" applyFont="1" applyBorder="1" applyAlignment="1">
      <alignment/>
    </xf>
    <xf numFmtId="49" fontId="22" fillId="0" borderId="0" xfId="0" applyNumberFormat="1" applyFont="1" applyFill="1" applyBorder="1" applyAlignment="1">
      <alignment/>
    </xf>
    <xf numFmtId="0" fontId="22" fillId="0" borderId="0" xfId="0" applyFont="1" applyFill="1" applyBorder="1" applyAlignment="1">
      <alignment horizontal="left" vertical="center" wrapText="1"/>
    </xf>
    <xf numFmtId="185" fontId="22" fillId="0" borderId="0" xfId="0" applyNumberFormat="1" applyFont="1" applyFill="1" applyBorder="1" applyAlignment="1">
      <alignment/>
    </xf>
    <xf numFmtId="0" fontId="22" fillId="0" borderId="14" xfId="0" applyFont="1" applyBorder="1" applyAlignment="1">
      <alignment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xf>
    <xf numFmtId="0" fontId="22" fillId="0" borderId="19" xfId="0" applyFont="1" applyBorder="1" applyAlignment="1">
      <alignment/>
    </xf>
    <xf numFmtId="0" fontId="25" fillId="0" borderId="0" xfId="0" applyFont="1" applyAlignment="1">
      <alignment/>
    </xf>
    <xf numFmtId="0" fontId="22" fillId="0" borderId="20" xfId="0" applyFont="1" applyBorder="1" applyAlignment="1">
      <alignment/>
    </xf>
    <xf numFmtId="0" fontId="22" fillId="0" borderId="21" xfId="0" applyFont="1" applyBorder="1" applyAlignment="1">
      <alignment/>
    </xf>
    <xf numFmtId="0" fontId="23" fillId="0" borderId="22" xfId="0" applyFont="1" applyBorder="1" applyAlignment="1">
      <alignment/>
    </xf>
    <xf numFmtId="0" fontId="22" fillId="14" borderId="0" xfId="56" applyFont="1" applyFill="1">
      <alignment/>
      <protection/>
    </xf>
    <xf numFmtId="0" fontId="22" fillId="14" borderId="0" xfId="56" applyFont="1" applyFill="1" applyAlignment="1">
      <alignment/>
      <protection/>
    </xf>
    <xf numFmtId="49" fontId="22" fillId="14" borderId="0" xfId="56" applyNumberFormat="1" applyFont="1" applyFill="1">
      <alignment/>
      <protection/>
    </xf>
    <xf numFmtId="204" fontId="22" fillId="14" borderId="0" xfId="56" applyNumberFormat="1" applyFont="1" applyFill="1">
      <alignment/>
      <protection/>
    </xf>
    <xf numFmtId="0" fontId="22" fillId="14" borderId="0" xfId="56" applyFont="1" applyFill="1" applyAlignment="1">
      <alignment wrapText="1"/>
      <protection/>
    </xf>
    <xf numFmtId="0" fontId="22" fillId="14" borderId="0" xfId="56" applyFont="1" applyFill="1" applyAlignment="1">
      <alignment vertical="top" wrapText="1"/>
      <protection/>
    </xf>
    <xf numFmtId="0" fontId="22" fillId="14" borderId="0" xfId="56" applyFont="1" applyFill="1" applyBorder="1">
      <alignment/>
      <protection/>
    </xf>
    <xf numFmtId="0" fontId="0" fillId="14" borderId="0" xfId="0" applyFill="1" applyAlignment="1">
      <alignment/>
    </xf>
    <xf numFmtId="4" fontId="22" fillId="14" borderId="0" xfId="56" applyNumberFormat="1" applyFont="1" applyFill="1">
      <alignment/>
      <protection/>
    </xf>
    <xf numFmtId="0" fontId="24" fillId="14" borderId="0" xfId="0" applyFont="1" applyFill="1" applyAlignment="1">
      <alignment vertical="center"/>
    </xf>
    <xf numFmtId="0" fontId="26" fillId="14" borderId="0" xfId="56" applyFont="1" applyFill="1" applyBorder="1" applyAlignment="1">
      <alignment horizontal="left" vertical="top" wrapText="1"/>
      <protection/>
    </xf>
    <xf numFmtId="200" fontId="26" fillId="14" borderId="0" xfId="56" applyNumberFormat="1" applyFont="1" applyFill="1" applyBorder="1" applyAlignment="1">
      <alignment horizontal="center" vertical="top" wrapText="1"/>
      <protection/>
    </xf>
    <xf numFmtId="0" fontId="27" fillId="14" borderId="0" xfId="0" applyFont="1" applyFill="1" applyAlignment="1">
      <alignment/>
    </xf>
    <xf numFmtId="49" fontId="26" fillId="14" borderId="0" xfId="56" applyNumberFormat="1" applyFont="1" applyFill="1">
      <alignment/>
      <protection/>
    </xf>
    <xf numFmtId="4" fontId="26" fillId="14" borderId="0" xfId="56" applyNumberFormat="1" applyFont="1" applyFill="1">
      <alignment/>
      <protection/>
    </xf>
    <xf numFmtId="200" fontId="28" fillId="14" borderId="0" xfId="56" applyNumberFormat="1" applyFont="1" applyFill="1" applyBorder="1" applyAlignment="1">
      <alignment horizontal="center" vertical="top"/>
      <protection/>
    </xf>
    <xf numFmtId="204" fontId="26" fillId="14" borderId="0" xfId="56" applyNumberFormat="1" applyFont="1" applyFill="1">
      <alignment/>
      <protection/>
    </xf>
    <xf numFmtId="0" fontId="26" fillId="14" borderId="0" xfId="56" applyFont="1" applyFill="1">
      <alignment/>
      <protection/>
    </xf>
    <xf numFmtId="4" fontId="28" fillId="14" borderId="0" xfId="56" applyNumberFormat="1" applyFont="1" applyFill="1" applyBorder="1" applyAlignment="1">
      <alignment horizontal="center" vertical="top"/>
      <protection/>
    </xf>
    <xf numFmtId="0" fontId="28" fillId="14" borderId="23" xfId="56" applyFont="1" applyFill="1" applyBorder="1" applyAlignment="1">
      <alignment horizontal="center" vertical="center" wrapText="1"/>
      <protection/>
    </xf>
    <xf numFmtId="49" fontId="28" fillId="14" borderId="24" xfId="56" applyNumberFormat="1" applyFont="1" applyFill="1" applyBorder="1" applyAlignment="1">
      <alignment horizontal="center" vertical="center" wrapText="1"/>
      <protection/>
    </xf>
    <xf numFmtId="204" fontId="28" fillId="14" borderId="24" xfId="56" applyNumberFormat="1" applyFont="1" applyFill="1" applyBorder="1" applyAlignment="1">
      <alignment horizontal="center" vertical="center" wrapText="1"/>
      <protection/>
    </xf>
    <xf numFmtId="201" fontId="28" fillId="14" borderId="24" xfId="56" applyNumberFormat="1" applyFont="1" applyFill="1" applyBorder="1" applyAlignment="1">
      <alignment horizontal="center" vertical="center" wrapText="1"/>
      <protection/>
    </xf>
    <xf numFmtId="205" fontId="28" fillId="14" borderId="25" xfId="56" applyNumberFormat="1" applyFont="1" applyFill="1" applyBorder="1" applyAlignment="1">
      <alignment horizontal="center" vertical="center" wrapText="1"/>
      <protection/>
    </xf>
    <xf numFmtId="0" fontId="29" fillId="14" borderId="0" xfId="0" applyFont="1" applyFill="1" applyAlignment="1">
      <alignment vertical="center"/>
    </xf>
    <xf numFmtId="1" fontId="26" fillId="14" borderId="20" xfId="56" applyNumberFormat="1" applyFont="1" applyFill="1" applyBorder="1" applyAlignment="1">
      <alignment horizontal="center" vertical="top" wrapText="1"/>
      <protection/>
    </xf>
    <xf numFmtId="49" fontId="26" fillId="14" borderId="14" xfId="56" applyNumberFormat="1" applyFont="1" applyFill="1" applyBorder="1" applyAlignment="1">
      <alignment horizontal="center" vertical="top" wrapText="1"/>
      <protection/>
    </xf>
    <xf numFmtId="0" fontId="26" fillId="14" borderId="14" xfId="56" applyNumberFormat="1" applyFont="1" applyFill="1" applyBorder="1" applyAlignment="1">
      <alignment horizontal="center" vertical="top" wrapText="1"/>
      <protection/>
    </xf>
    <xf numFmtId="1" fontId="26" fillId="14" borderId="14" xfId="56" applyNumberFormat="1" applyFont="1" applyFill="1" applyBorder="1" applyAlignment="1">
      <alignment horizontal="center" vertical="top" wrapText="1"/>
      <protection/>
    </xf>
    <xf numFmtId="3" fontId="26" fillId="14" borderId="26" xfId="64" applyNumberFormat="1" applyFont="1" applyFill="1" applyBorder="1" applyAlignment="1">
      <alignment horizontal="center" vertical="top" wrapText="1"/>
    </xf>
    <xf numFmtId="1" fontId="28" fillId="14" borderId="20" xfId="56" applyNumberFormat="1" applyFont="1" applyFill="1" applyBorder="1" applyAlignment="1">
      <alignment horizontal="center" vertical="top" wrapText="1"/>
      <protection/>
    </xf>
    <xf numFmtId="204" fontId="26" fillId="14" borderId="14" xfId="56" applyNumberFormat="1" applyFont="1" applyFill="1" applyBorder="1" applyAlignment="1">
      <alignment horizontal="center" vertical="top" wrapText="1"/>
      <protection/>
    </xf>
    <xf numFmtId="49" fontId="28" fillId="14" borderId="14" xfId="56" applyNumberFormat="1" applyFont="1" applyFill="1" applyBorder="1" applyAlignment="1">
      <alignment horizontal="center" vertical="top" wrapText="1"/>
      <protection/>
    </xf>
    <xf numFmtId="0" fontId="28" fillId="14" borderId="20" xfId="56" applyFont="1" applyFill="1" applyBorder="1" applyAlignment="1">
      <alignment horizontal="left" vertical="top" wrapText="1"/>
      <protection/>
    </xf>
    <xf numFmtId="201" fontId="28" fillId="14" borderId="14" xfId="56" applyNumberFormat="1" applyFont="1" applyFill="1" applyBorder="1" applyAlignment="1">
      <alignment horizontal="center" vertical="top" wrapText="1"/>
      <protection/>
    </xf>
    <xf numFmtId="205" fontId="28" fillId="14" borderId="26" xfId="64" applyNumberFormat="1" applyFont="1" applyFill="1" applyBorder="1" applyAlignment="1">
      <alignment horizontal="center" vertical="top" wrapText="1"/>
    </xf>
    <xf numFmtId="0" fontId="26" fillId="14" borderId="20" xfId="56" applyFont="1" applyFill="1" applyBorder="1" applyAlignment="1">
      <alignment horizontal="left" vertical="top" wrapText="1"/>
      <protection/>
    </xf>
    <xf numFmtId="205" fontId="26" fillId="14" borderId="26" xfId="64" applyNumberFormat="1" applyFont="1" applyFill="1" applyBorder="1" applyAlignment="1">
      <alignment horizontal="center" vertical="top" wrapText="1"/>
    </xf>
    <xf numFmtId="201" fontId="26" fillId="14" borderId="14" xfId="56" applyNumberFormat="1" applyFont="1" applyFill="1" applyBorder="1" applyAlignment="1">
      <alignment horizontal="center" vertical="top" wrapText="1"/>
      <protection/>
    </xf>
    <xf numFmtId="0" fontId="30" fillId="14" borderId="20" xfId="55" applyFont="1" applyFill="1" applyBorder="1" applyAlignment="1">
      <alignment horizontal="left" wrapText="1" shrinkToFit="1"/>
      <protection/>
    </xf>
    <xf numFmtId="2" fontId="30" fillId="14" borderId="20" xfId="55" applyNumberFormat="1" applyFont="1" applyFill="1" applyBorder="1" applyAlignment="1">
      <alignment horizontal="left" wrapText="1" shrinkToFit="1"/>
      <protection/>
    </xf>
    <xf numFmtId="2" fontId="28" fillId="14" borderId="20" xfId="0" applyNumberFormat="1" applyFont="1" applyFill="1" applyBorder="1" applyAlignment="1">
      <alignment wrapText="1"/>
    </xf>
    <xf numFmtId="185" fontId="28" fillId="14" borderId="26" xfId="64" applyNumberFormat="1" applyFont="1" applyFill="1" applyBorder="1" applyAlignment="1">
      <alignment horizontal="center" vertical="top" wrapText="1"/>
    </xf>
    <xf numFmtId="185" fontId="26" fillId="14" borderId="26" xfId="64" applyNumberFormat="1" applyFont="1" applyFill="1" applyBorder="1" applyAlignment="1">
      <alignment horizontal="center" vertical="top" wrapText="1"/>
    </xf>
    <xf numFmtId="2" fontId="26" fillId="14" borderId="20" xfId="0" applyNumberFormat="1" applyFont="1" applyFill="1" applyBorder="1" applyAlignment="1">
      <alignment horizontal="left" wrapText="1"/>
    </xf>
    <xf numFmtId="185" fontId="26" fillId="14" borderId="26" xfId="56" applyNumberFormat="1" applyFont="1" applyFill="1" applyBorder="1" applyAlignment="1">
      <alignment horizontal="center" vertical="justify"/>
      <protection/>
    </xf>
    <xf numFmtId="2" fontId="31" fillId="14" borderId="20" xfId="55" applyNumberFormat="1" applyFont="1" applyFill="1" applyBorder="1" applyAlignment="1">
      <alignment horizontal="left" wrapText="1" shrinkToFit="1"/>
      <protection/>
    </xf>
    <xf numFmtId="0" fontId="30" fillId="14" borderId="27" xfId="0" applyFont="1" applyFill="1" applyBorder="1" applyAlignment="1">
      <alignment vertical="center" wrapText="1"/>
    </xf>
    <xf numFmtId="0" fontId="30" fillId="14" borderId="0" xfId="0" applyFont="1" applyFill="1" applyBorder="1" applyAlignment="1">
      <alignment vertical="center" wrapText="1"/>
    </xf>
    <xf numFmtId="0" fontId="32" fillId="14" borderId="20" xfId="55" applyFont="1" applyFill="1" applyBorder="1" applyAlignment="1">
      <alignment horizontal="left" wrapText="1" shrinkToFit="1"/>
      <protection/>
    </xf>
    <xf numFmtId="2" fontId="30" fillId="14" borderId="20" xfId="55" applyNumberFormat="1" applyFont="1" applyFill="1" applyBorder="1" applyAlignment="1">
      <alignment horizontal="left" vertical="top" wrapText="1" shrinkToFit="1"/>
      <protection/>
    </xf>
    <xf numFmtId="0" fontId="26" fillId="14" borderId="20" xfId="0" applyFont="1" applyFill="1" applyBorder="1" applyAlignment="1">
      <alignment horizontal="left" vertical="top" wrapText="1"/>
    </xf>
    <xf numFmtId="49" fontId="26" fillId="14" borderId="14" xfId="0" applyNumberFormat="1" applyFont="1" applyFill="1" applyBorder="1" applyAlignment="1">
      <alignment horizontal="center" vertical="top" wrapText="1"/>
    </xf>
    <xf numFmtId="201" fontId="26" fillId="14" borderId="14" xfId="0" applyNumberFormat="1" applyFont="1" applyFill="1" applyBorder="1" applyAlignment="1">
      <alignment horizontal="center" vertical="top" wrapText="1"/>
    </xf>
    <xf numFmtId="49" fontId="26" fillId="14" borderId="14" xfId="0" applyNumberFormat="1" applyFont="1" applyFill="1" applyBorder="1" applyAlignment="1">
      <alignment horizontal="justify" vertical="top" wrapText="1"/>
    </xf>
    <xf numFmtId="0" fontId="26" fillId="14" borderId="20" xfId="0" applyFont="1" applyFill="1" applyBorder="1" applyAlignment="1">
      <alignment horizontal="justify" vertical="top" wrapText="1"/>
    </xf>
    <xf numFmtId="49" fontId="28" fillId="14" borderId="14" xfId="0" applyNumberFormat="1" applyFont="1" applyFill="1" applyBorder="1" applyAlignment="1">
      <alignment horizontal="center" vertical="top" wrapText="1"/>
    </xf>
    <xf numFmtId="49" fontId="28" fillId="14" borderId="14" xfId="0" applyNumberFormat="1" applyFont="1" applyFill="1" applyBorder="1" applyAlignment="1">
      <alignment horizontal="justify" vertical="top" wrapText="1"/>
    </xf>
    <xf numFmtId="49" fontId="26" fillId="14" borderId="26" xfId="64" applyNumberFormat="1" applyFont="1" applyFill="1" applyBorder="1" applyAlignment="1">
      <alignment horizontal="center" vertical="top" wrapText="1"/>
    </xf>
    <xf numFmtId="2" fontId="30" fillId="0" borderId="20" xfId="55" applyNumberFormat="1" applyFont="1" applyFill="1" applyBorder="1" applyAlignment="1">
      <alignment horizontal="left" wrapText="1" shrinkToFit="1"/>
      <protection/>
    </xf>
    <xf numFmtId="0" fontId="26" fillId="14" borderId="0" xfId="56" applyFont="1" applyFill="1" applyBorder="1">
      <alignment/>
      <protection/>
    </xf>
    <xf numFmtId="2" fontId="30" fillId="14" borderId="20" xfId="0" applyNumberFormat="1" applyFont="1" applyFill="1" applyBorder="1" applyAlignment="1">
      <alignment wrapText="1"/>
    </xf>
    <xf numFmtId="0" fontId="30" fillId="14" borderId="20" xfId="0" applyFont="1" applyFill="1" applyBorder="1" applyAlignment="1">
      <alignment horizontal="left" wrapText="1"/>
    </xf>
    <xf numFmtId="0" fontId="32" fillId="14" borderId="28" xfId="0" applyNumberFormat="1" applyFont="1" applyFill="1" applyBorder="1" applyAlignment="1">
      <alignment horizontal="left" vertical="top" wrapText="1"/>
    </xf>
    <xf numFmtId="2" fontId="32" fillId="14" borderId="20" xfId="55" applyNumberFormat="1" applyFont="1" applyFill="1" applyBorder="1" applyAlignment="1">
      <alignment horizontal="left" wrapText="1" shrinkToFit="1"/>
      <protection/>
    </xf>
    <xf numFmtId="0" fontId="26" fillId="14" borderId="14" xfId="0" applyNumberFormat="1" applyFont="1" applyFill="1" applyBorder="1" applyAlignment="1">
      <alignment horizontal="justify" vertical="top" wrapText="1"/>
    </xf>
    <xf numFmtId="185" fontId="28" fillId="14" borderId="25" xfId="56" applyNumberFormat="1" applyFont="1" applyFill="1" applyBorder="1" applyAlignment="1">
      <alignment horizontal="center" vertical="center" wrapText="1"/>
      <protection/>
    </xf>
    <xf numFmtId="0" fontId="34" fillId="0" borderId="0" xfId="0" applyFont="1" applyAlignment="1">
      <alignment horizontal="center" vertical="center"/>
    </xf>
    <xf numFmtId="0" fontId="34" fillId="0" borderId="0" xfId="0" applyFont="1" applyAlignment="1">
      <alignment/>
    </xf>
    <xf numFmtId="0" fontId="25" fillId="0" borderId="0" xfId="0" applyFont="1" applyAlignment="1">
      <alignment horizontal="left"/>
    </xf>
    <xf numFmtId="0" fontId="25" fillId="0" borderId="14" xfId="0" applyFont="1" applyBorder="1" applyAlignment="1">
      <alignment wrapText="1"/>
    </xf>
    <xf numFmtId="0" fontId="25" fillId="0" borderId="14" xfId="0" applyFont="1" applyBorder="1" applyAlignment="1">
      <alignment/>
    </xf>
    <xf numFmtId="0" fontId="25" fillId="0" borderId="0" xfId="0" applyNumberFormat="1" applyFont="1" applyAlignment="1">
      <alignment/>
    </xf>
    <xf numFmtId="0" fontId="25" fillId="14" borderId="0" xfId="56" applyFont="1" applyFill="1" applyBorder="1" applyAlignment="1">
      <alignment horizontal="left" vertical="top" wrapText="1"/>
      <protection/>
    </xf>
    <xf numFmtId="200" fontId="25" fillId="14" borderId="0" xfId="56" applyNumberFormat="1" applyFont="1" applyFill="1" applyBorder="1" applyAlignment="1">
      <alignment horizontal="center" vertical="top" wrapText="1"/>
      <protection/>
    </xf>
    <xf numFmtId="0" fontId="25" fillId="14" borderId="0" xfId="56" applyFont="1" applyFill="1">
      <alignment/>
      <protection/>
    </xf>
    <xf numFmtId="0" fontId="25" fillId="14" borderId="0" xfId="56" applyFont="1" applyFill="1" applyAlignment="1">
      <alignment/>
      <protection/>
    </xf>
    <xf numFmtId="205" fontId="25" fillId="14" borderId="0" xfId="56" applyNumberFormat="1" applyFont="1" applyFill="1" applyBorder="1" applyAlignment="1">
      <alignment horizontal="center" vertical="top" wrapText="1"/>
      <protection/>
    </xf>
    <xf numFmtId="0" fontId="25" fillId="14" borderId="0" xfId="56" applyFont="1" applyFill="1" applyAlignment="1">
      <alignment horizontal="center" vertical="top" wrapText="1"/>
      <protection/>
    </xf>
    <xf numFmtId="200" fontId="34" fillId="14" borderId="0" xfId="56" applyNumberFormat="1" applyFont="1" applyFill="1" applyBorder="1" applyAlignment="1">
      <alignment horizontal="center" vertical="top"/>
      <protection/>
    </xf>
    <xf numFmtId="204" fontId="25" fillId="14" borderId="0" xfId="56" applyNumberFormat="1" applyFont="1" applyFill="1">
      <alignment/>
      <protection/>
    </xf>
    <xf numFmtId="0" fontId="25" fillId="14" borderId="0" xfId="56" applyFont="1" applyFill="1" applyBorder="1" applyAlignment="1">
      <alignment horizontal="center" vertical="top" wrapText="1"/>
      <protection/>
    </xf>
    <xf numFmtId="0" fontId="25" fillId="14" borderId="23" xfId="56" applyFont="1" applyFill="1" applyBorder="1" applyAlignment="1">
      <alignment horizontal="center" vertical="top" wrapText="1"/>
      <protection/>
    </xf>
    <xf numFmtId="204" fontId="25" fillId="14" borderId="24" xfId="56" applyNumberFormat="1" applyFont="1" applyFill="1" applyBorder="1" applyAlignment="1">
      <alignment horizontal="center" vertical="top" wrapText="1"/>
      <protection/>
    </xf>
    <xf numFmtId="201" fontId="25" fillId="14" borderId="24" xfId="56" applyNumberFormat="1" applyFont="1" applyFill="1" applyBorder="1" applyAlignment="1">
      <alignment horizontal="center" vertical="top" wrapText="1"/>
      <protection/>
    </xf>
    <xf numFmtId="49" fontId="25" fillId="14" borderId="24" xfId="56" applyNumberFormat="1" applyFont="1" applyFill="1" applyBorder="1" applyAlignment="1">
      <alignment horizontal="center" vertical="top" wrapText="1"/>
      <protection/>
    </xf>
    <xf numFmtId="205" fontId="25" fillId="14" borderId="25" xfId="56" applyNumberFormat="1" applyFont="1" applyFill="1" applyBorder="1" applyAlignment="1">
      <alignment horizontal="center" vertical="top" wrapText="1"/>
      <protection/>
    </xf>
    <xf numFmtId="1" fontId="25" fillId="14" borderId="20" xfId="56" applyNumberFormat="1" applyFont="1" applyFill="1" applyBorder="1" applyAlignment="1">
      <alignment horizontal="center" vertical="top" wrapText="1"/>
      <protection/>
    </xf>
    <xf numFmtId="0" fontId="25" fillId="14" borderId="14" xfId="56" applyNumberFormat="1" applyFont="1" applyFill="1" applyBorder="1" applyAlignment="1">
      <alignment horizontal="center" vertical="top" wrapText="1"/>
      <protection/>
    </xf>
    <xf numFmtId="1" fontId="25" fillId="14" borderId="14" xfId="56" applyNumberFormat="1" applyFont="1" applyFill="1" applyBorder="1" applyAlignment="1">
      <alignment horizontal="center" vertical="top" wrapText="1"/>
      <protection/>
    </xf>
    <xf numFmtId="49" fontId="25" fillId="14" borderId="14" xfId="56" applyNumberFormat="1" applyFont="1" applyFill="1" applyBorder="1" applyAlignment="1">
      <alignment horizontal="center" vertical="top" wrapText="1"/>
      <protection/>
    </xf>
    <xf numFmtId="3" fontId="25" fillId="14" borderId="26" xfId="64" applyNumberFormat="1" applyFont="1" applyFill="1" applyBorder="1" applyAlignment="1">
      <alignment horizontal="center" vertical="top" wrapText="1"/>
    </xf>
    <xf numFmtId="1" fontId="34" fillId="14" borderId="20" xfId="56" applyNumberFormat="1" applyFont="1" applyFill="1" applyBorder="1" applyAlignment="1">
      <alignment horizontal="center" vertical="top" wrapText="1"/>
      <protection/>
    </xf>
    <xf numFmtId="204" fontId="25" fillId="14" borderId="14" xfId="56" applyNumberFormat="1" applyFont="1" applyFill="1" applyBorder="1" applyAlignment="1">
      <alignment horizontal="center" vertical="top" wrapText="1"/>
      <protection/>
    </xf>
    <xf numFmtId="185" fontId="34" fillId="14" borderId="26" xfId="64" applyNumberFormat="1" applyFont="1" applyFill="1" applyBorder="1" applyAlignment="1">
      <alignment horizontal="center" vertical="top" wrapText="1"/>
    </xf>
    <xf numFmtId="2" fontId="36" fillId="14" borderId="20" xfId="55" applyNumberFormat="1" applyFont="1" applyFill="1" applyBorder="1" applyAlignment="1">
      <alignment horizontal="left" wrapText="1" shrinkToFit="1"/>
      <protection/>
    </xf>
    <xf numFmtId="49" fontId="34" fillId="14" borderId="14" xfId="56" applyNumberFormat="1" applyFont="1" applyFill="1" applyBorder="1" applyAlignment="1">
      <alignment horizontal="center" vertical="top" wrapText="1"/>
      <protection/>
    </xf>
    <xf numFmtId="201" fontId="34" fillId="14" borderId="14" xfId="56" applyNumberFormat="1" applyFont="1" applyFill="1" applyBorder="1" applyAlignment="1">
      <alignment horizontal="center" vertical="top" wrapText="1"/>
      <protection/>
    </xf>
    <xf numFmtId="2" fontId="37" fillId="14" borderId="20" xfId="55" applyNumberFormat="1" applyFont="1" applyFill="1" applyBorder="1" applyAlignment="1">
      <alignment horizontal="left" wrapText="1" shrinkToFit="1"/>
      <protection/>
    </xf>
    <xf numFmtId="201" fontId="25" fillId="14" borderId="14" xfId="56" applyNumberFormat="1" applyFont="1" applyFill="1" applyBorder="1" applyAlignment="1">
      <alignment horizontal="center" vertical="top" wrapText="1"/>
      <protection/>
    </xf>
    <xf numFmtId="185" fontId="25" fillId="14" borderId="26" xfId="64" applyNumberFormat="1" applyFont="1" applyFill="1" applyBorder="1" applyAlignment="1">
      <alignment horizontal="center" vertical="top" wrapText="1"/>
    </xf>
    <xf numFmtId="2" fontId="35" fillId="14" borderId="20" xfId="55" applyNumberFormat="1" applyFont="1" applyFill="1" applyBorder="1" applyAlignment="1">
      <alignment horizontal="left" wrapText="1" shrinkToFit="1"/>
      <protection/>
    </xf>
    <xf numFmtId="0" fontId="34" fillId="14" borderId="20" xfId="56" applyFont="1" applyFill="1" applyBorder="1" applyAlignment="1">
      <alignment horizontal="left" vertical="top" wrapText="1"/>
      <protection/>
    </xf>
    <xf numFmtId="0" fontId="25" fillId="14" borderId="20" xfId="56" applyFont="1" applyFill="1" applyBorder="1" applyAlignment="1">
      <alignment horizontal="left" vertical="top" wrapText="1"/>
      <protection/>
    </xf>
    <xf numFmtId="0" fontId="35" fillId="14" borderId="20" xfId="55" applyFont="1" applyFill="1" applyBorder="1" applyAlignment="1">
      <alignment horizontal="left" wrapText="1" shrinkToFit="1"/>
      <protection/>
    </xf>
    <xf numFmtId="49" fontId="35" fillId="14" borderId="14" xfId="56" applyNumberFormat="1" applyFont="1" applyFill="1" applyBorder="1" applyAlignment="1">
      <alignment horizontal="center" vertical="top" wrapText="1"/>
      <protection/>
    </xf>
    <xf numFmtId="201" fontId="35" fillId="14" borderId="14" xfId="56" applyNumberFormat="1" applyFont="1" applyFill="1" applyBorder="1" applyAlignment="1">
      <alignment horizontal="center" vertical="top" wrapText="1"/>
      <protection/>
    </xf>
    <xf numFmtId="185" fontId="35" fillId="14" borderId="26" xfId="64" applyNumberFormat="1" applyFont="1" applyFill="1" applyBorder="1" applyAlignment="1">
      <alignment horizontal="center" vertical="top" wrapText="1"/>
    </xf>
    <xf numFmtId="0" fontId="35" fillId="14" borderId="0" xfId="56" applyFont="1" applyFill="1">
      <alignment/>
      <protection/>
    </xf>
    <xf numFmtId="0" fontId="35" fillId="14" borderId="0" xfId="56" applyFont="1" applyFill="1" applyAlignment="1">
      <alignment wrapText="1"/>
      <protection/>
    </xf>
    <xf numFmtId="0" fontId="25" fillId="14" borderId="20" xfId="0" applyFont="1" applyFill="1" applyBorder="1" applyAlignment="1">
      <alignment horizontal="justify" vertical="top" wrapText="1"/>
    </xf>
    <xf numFmtId="49" fontId="25" fillId="14" borderId="14" xfId="0" applyNumberFormat="1" applyFont="1" applyFill="1" applyBorder="1" applyAlignment="1">
      <alignment horizontal="center" vertical="top" wrapText="1"/>
    </xf>
    <xf numFmtId="49" fontId="25" fillId="14" borderId="14" xfId="0" applyNumberFormat="1" applyFont="1" applyFill="1" applyBorder="1" applyAlignment="1">
      <alignment horizontal="justify" vertical="top" wrapText="1"/>
    </xf>
    <xf numFmtId="0" fontId="34" fillId="14" borderId="0" xfId="56" applyFont="1" applyFill="1">
      <alignment/>
      <protection/>
    </xf>
    <xf numFmtId="0" fontId="35" fillId="14" borderId="0" xfId="0" applyFont="1" applyFill="1" applyBorder="1" applyAlignment="1">
      <alignment vertical="center" wrapText="1"/>
    </xf>
    <xf numFmtId="49" fontId="34" fillId="14" borderId="14" xfId="0" applyNumberFormat="1" applyFont="1" applyFill="1" applyBorder="1" applyAlignment="1">
      <alignment horizontal="center" vertical="top" wrapText="1"/>
    </xf>
    <xf numFmtId="49" fontId="34" fillId="14" borderId="14" xfId="0" applyNumberFormat="1" applyFont="1" applyFill="1" applyBorder="1" applyAlignment="1">
      <alignment horizontal="justify" vertical="top" wrapText="1"/>
    </xf>
    <xf numFmtId="49" fontId="25" fillId="14" borderId="0" xfId="56" applyNumberFormat="1" applyFont="1" applyFill="1">
      <alignment/>
      <protection/>
    </xf>
    <xf numFmtId="2" fontId="35" fillId="0" borderId="20" xfId="55" applyNumberFormat="1" applyFont="1" applyFill="1" applyBorder="1" applyAlignment="1">
      <alignment horizontal="left" wrapText="1" shrinkToFit="1"/>
      <protection/>
    </xf>
    <xf numFmtId="0" fontId="25" fillId="14" borderId="0" xfId="56" applyFont="1" applyFill="1" applyBorder="1">
      <alignment/>
      <protection/>
    </xf>
    <xf numFmtId="0" fontId="36" fillId="14" borderId="20" xfId="55" applyFont="1" applyFill="1" applyBorder="1" applyAlignment="1">
      <alignment horizontal="left" wrapText="1" shrinkToFit="1"/>
      <protection/>
    </xf>
    <xf numFmtId="0" fontId="35" fillId="14" borderId="27" xfId="0" applyFont="1" applyFill="1" applyBorder="1" applyAlignment="1">
      <alignment vertical="center" wrapText="1"/>
    </xf>
    <xf numFmtId="2" fontId="36" fillId="14" borderId="20" xfId="55" applyNumberFormat="1" applyFont="1" applyFill="1" applyBorder="1" applyAlignment="1">
      <alignment horizontal="left" vertical="top" wrapText="1" shrinkToFit="1"/>
      <protection/>
    </xf>
    <xf numFmtId="2" fontId="36" fillId="0" borderId="14" xfId="55" applyNumberFormat="1" applyFont="1" applyFill="1" applyBorder="1" applyAlignment="1">
      <alignment horizontal="left" wrapText="1" shrinkToFit="1"/>
      <protection/>
    </xf>
    <xf numFmtId="49" fontId="36" fillId="0" borderId="14" xfId="55" applyNumberFormat="1" applyFont="1" applyFill="1" applyBorder="1" applyAlignment="1">
      <alignment horizontal="center" vertical="center"/>
      <protection/>
    </xf>
    <xf numFmtId="49" fontId="36" fillId="0" borderId="29" xfId="55" applyNumberFormat="1" applyFont="1" applyFill="1" applyBorder="1" applyAlignment="1">
      <alignment horizontal="center" vertical="center"/>
      <protection/>
    </xf>
    <xf numFmtId="49" fontId="36" fillId="0" borderId="26" xfId="55" applyNumberFormat="1" applyFont="1" applyFill="1" applyBorder="1" applyAlignment="1">
      <alignment horizontal="center" vertical="center"/>
      <protection/>
    </xf>
    <xf numFmtId="185" fontId="36" fillId="0" borderId="30" xfId="55" applyNumberFormat="1" applyFont="1" applyFill="1" applyBorder="1" applyAlignment="1">
      <alignment horizontal="center" vertical="center"/>
      <protection/>
    </xf>
    <xf numFmtId="0" fontId="36" fillId="0" borderId="14" xfId="55" applyFont="1" applyFill="1" applyBorder="1" applyAlignment="1">
      <alignment horizontal="left" wrapText="1" shrinkToFit="1"/>
      <protection/>
    </xf>
    <xf numFmtId="0" fontId="35" fillId="0" borderId="14" xfId="55" applyFont="1" applyFill="1" applyBorder="1" applyAlignment="1">
      <alignment horizontal="left" wrapText="1" shrinkToFit="1"/>
      <protection/>
    </xf>
    <xf numFmtId="49" fontId="35" fillId="0" borderId="14" xfId="55" applyNumberFormat="1" applyFont="1" applyFill="1" applyBorder="1" applyAlignment="1">
      <alignment horizontal="center" vertical="center"/>
      <protection/>
    </xf>
    <xf numFmtId="49" fontId="35" fillId="0" borderId="29" xfId="55" applyNumberFormat="1" applyFont="1" applyFill="1" applyBorder="1" applyAlignment="1">
      <alignment horizontal="center" vertical="center"/>
      <protection/>
    </xf>
    <xf numFmtId="49" fontId="35" fillId="0" borderId="26" xfId="55" applyNumberFormat="1" applyFont="1" applyFill="1" applyBorder="1" applyAlignment="1">
      <alignment horizontal="center" vertical="center"/>
      <protection/>
    </xf>
    <xf numFmtId="185" fontId="35" fillId="0" borderId="30" xfId="55" applyNumberFormat="1" applyFont="1" applyFill="1" applyBorder="1" applyAlignment="1">
      <alignment horizontal="center" vertical="center"/>
      <protection/>
    </xf>
    <xf numFmtId="0" fontId="35" fillId="14" borderId="14" xfId="55" applyFont="1" applyFill="1" applyBorder="1" applyAlignment="1">
      <alignment horizontal="left" wrapText="1" shrinkToFit="1"/>
      <protection/>
    </xf>
    <xf numFmtId="49" fontId="35" fillId="14" borderId="14" xfId="55" applyNumberFormat="1" applyFont="1" applyFill="1" applyBorder="1" applyAlignment="1">
      <alignment horizontal="center" vertical="center"/>
      <protection/>
    </xf>
    <xf numFmtId="49" fontId="35" fillId="14" borderId="29" xfId="55" applyNumberFormat="1" applyFont="1" applyFill="1" applyBorder="1" applyAlignment="1">
      <alignment horizontal="center" vertical="center"/>
      <protection/>
    </xf>
    <xf numFmtId="49" fontId="35" fillId="14" borderId="26" xfId="55" applyNumberFormat="1" applyFont="1" applyFill="1" applyBorder="1" applyAlignment="1">
      <alignment horizontal="center" vertical="center"/>
      <protection/>
    </xf>
    <xf numFmtId="185" fontId="35" fillId="14" borderId="30" xfId="55" applyNumberFormat="1" applyFont="1" applyFill="1" applyBorder="1" applyAlignment="1">
      <alignment horizontal="center" vertical="center"/>
      <protection/>
    </xf>
    <xf numFmtId="2" fontId="34" fillId="14" borderId="20" xfId="0" applyNumberFormat="1" applyFont="1" applyFill="1" applyBorder="1" applyAlignment="1">
      <alignment wrapText="1"/>
    </xf>
    <xf numFmtId="185" fontId="36" fillId="14" borderId="31" xfId="55" applyNumberFormat="1" applyFont="1" applyFill="1" applyBorder="1" applyAlignment="1">
      <alignment horizontal="center" vertical="center"/>
      <protection/>
    </xf>
    <xf numFmtId="0" fontId="35" fillId="14" borderId="20" xfId="0" applyFont="1" applyFill="1" applyBorder="1" applyAlignment="1">
      <alignment horizontal="left" wrapText="1"/>
    </xf>
    <xf numFmtId="185" fontId="35" fillId="14" borderId="31" xfId="55" applyNumberFormat="1" applyFont="1" applyFill="1" applyBorder="1" applyAlignment="1">
      <alignment horizontal="center" vertical="center"/>
      <protection/>
    </xf>
    <xf numFmtId="0" fontId="25" fillId="14" borderId="0" xfId="56" applyFont="1" applyFill="1" applyAlignment="1">
      <alignment wrapText="1"/>
      <protection/>
    </xf>
    <xf numFmtId="205" fontId="25" fillId="14" borderId="26" xfId="64" applyNumberFormat="1" applyFont="1" applyFill="1" applyBorder="1" applyAlignment="1">
      <alignment horizontal="center" vertical="top" wrapText="1"/>
    </xf>
    <xf numFmtId="201" fontId="25" fillId="14" borderId="14" xfId="0" applyNumberFormat="1" applyFont="1" applyFill="1" applyBorder="1" applyAlignment="1">
      <alignment horizontal="center" vertical="top" wrapText="1"/>
    </xf>
    <xf numFmtId="0" fontId="25" fillId="14" borderId="20" xfId="0" applyFont="1" applyFill="1" applyBorder="1" applyAlignment="1">
      <alignment horizontal="left" vertical="top" wrapText="1"/>
    </xf>
    <xf numFmtId="205" fontId="34" fillId="14" borderId="26" xfId="64" applyNumberFormat="1" applyFont="1" applyFill="1" applyBorder="1" applyAlignment="1">
      <alignment horizontal="center" vertical="top" wrapText="1"/>
    </xf>
    <xf numFmtId="0" fontId="25" fillId="14" borderId="0" xfId="56" applyFont="1" applyFill="1" applyAlignment="1">
      <alignment vertical="top" wrapText="1"/>
      <protection/>
    </xf>
    <xf numFmtId="0" fontId="25" fillId="14" borderId="14" xfId="56" applyFont="1" applyFill="1" applyBorder="1" applyAlignment="1">
      <alignment vertical="top"/>
      <protection/>
    </xf>
    <xf numFmtId="205" fontId="25" fillId="14" borderId="26" xfId="56" applyNumberFormat="1" applyFont="1" applyFill="1" applyBorder="1" applyAlignment="1">
      <alignment horizontal="center" vertical="top"/>
      <protection/>
    </xf>
    <xf numFmtId="0" fontId="25" fillId="14" borderId="21" xfId="56" applyFont="1" applyFill="1" applyBorder="1" applyAlignment="1">
      <alignment horizontal="left" vertical="top" wrapText="1"/>
      <protection/>
    </xf>
    <xf numFmtId="49" fontId="25" fillId="14" borderId="22" xfId="56" applyNumberFormat="1" applyFont="1" applyFill="1" applyBorder="1" applyAlignment="1">
      <alignment horizontal="center" vertical="top" wrapText="1"/>
      <protection/>
    </xf>
    <xf numFmtId="0" fontId="25" fillId="14" borderId="22" xfId="56" applyFont="1" applyFill="1" applyBorder="1" applyAlignment="1">
      <alignment vertical="top"/>
      <protection/>
    </xf>
    <xf numFmtId="205" fontId="25" fillId="14" borderId="13" xfId="64" applyNumberFormat="1" applyFont="1" applyFill="1" applyBorder="1" applyAlignment="1">
      <alignment horizontal="center" vertical="top" wrapText="1"/>
    </xf>
    <xf numFmtId="2" fontId="35" fillId="14" borderId="0" xfId="55" applyNumberFormat="1" applyFont="1" applyFill="1" applyBorder="1" applyAlignment="1">
      <alignment horizontal="left" wrapText="1" shrinkToFit="1"/>
      <protection/>
    </xf>
    <xf numFmtId="49" fontId="25" fillId="14" borderId="0" xfId="56" applyNumberFormat="1" applyFont="1" applyFill="1" applyBorder="1" applyAlignment="1">
      <alignment horizontal="center" vertical="top" wrapText="1"/>
      <protection/>
    </xf>
    <xf numFmtId="201" fontId="25" fillId="14" borderId="0" xfId="56" applyNumberFormat="1" applyFont="1" applyFill="1" applyBorder="1" applyAlignment="1">
      <alignment horizontal="center" vertical="top" wrapText="1"/>
      <protection/>
    </xf>
    <xf numFmtId="205" fontId="25" fillId="14" borderId="0" xfId="64" applyNumberFormat="1" applyFont="1" applyFill="1" applyBorder="1" applyAlignment="1">
      <alignment horizontal="center" vertical="top" wrapText="1"/>
    </xf>
    <xf numFmtId="0" fontId="25" fillId="0" borderId="0" xfId="56" applyFont="1" applyBorder="1" applyAlignment="1">
      <alignment horizontal="left" vertical="top" wrapText="1"/>
      <protection/>
    </xf>
    <xf numFmtId="200" fontId="25" fillId="0" borderId="0" xfId="56" applyNumberFormat="1" applyFont="1" applyBorder="1" applyAlignment="1">
      <alignment horizontal="center" vertical="top" wrapText="1"/>
      <protection/>
    </xf>
    <xf numFmtId="0" fontId="25" fillId="0" borderId="0" xfId="56" applyFont="1">
      <alignment/>
      <protection/>
    </xf>
    <xf numFmtId="0" fontId="25" fillId="0" borderId="0" xfId="56" applyFont="1" applyAlignment="1">
      <alignment/>
      <protection/>
    </xf>
    <xf numFmtId="0" fontId="25" fillId="0" borderId="18" xfId="0" applyFont="1" applyBorder="1" applyAlignment="1">
      <alignment horizontal="center" vertical="center" wrapText="1"/>
    </xf>
    <xf numFmtId="0" fontId="25" fillId="0" borderId="32" xfId="0" applyFont="1" applyBorder="1" applyAlignment="1">
      <alignment horizontal="center" vertical="center" wrapText="1"/>
    </xf>
    <xf numFmtId="205" fontId="25" fillId="0" borderId="25" xfId="56" applyNumberFormat="1" applyFont="1" applyBorder="1" applyAlignment="1">
      <alignment horizontal="center" vertical="center" wrapText="1"/>
      <protection/>
    </xf>
    <xf numFmtId="0" fontId="25" fillId="0" borderId="33" xfId="0" applyFont="1" applyBorder="1" applyAlignment="1">
      <alignment horizontal="justify" vertical="top" wrapText="1"/>
    </xf>
    <xf numFmtId="0" fontId="25" fillId="0" borderId="33" xfId="0" applyFont="1" applyBorder="1" applyAlignment="1">
      <alignment horizontal="left" vertical="top" wrapText="1"/>
    </xf>
    <xf numFmtId="205" fontId="25" fillId="0" borderId="33" xfId="0" applyNumberFormat="1" applyFont="1" applyBorder="1" applyAlignment="1">
      <alignment horizontal="center" vertical="center" wrapText="1"/>
    </xf>
    <xf numFmtId="0" fontId="25" fillId="0" borderId="15" xfId="0" applyFont="1" applyBorder="1" applyAlignment="1">
      <alignment horizontal="justify" vertical="top" wrapText="1"/>
    </xf>
    <xf numFmtId="0" fontId="25" fillId="0" borderId="34" xfId="0" applyFont="1" applyBorder="1" applyAlignment="1">
      <alignment horizontal="justify" vertical="top" wrapText="1"/>
    </xf>
    <xf numFmtId="0" fontId="25" fillId="0" borderId="34" xfId="0" applyFont="1" applyBorder="1" applyAlignment="1">
      <alignment horizontal="left" vertical="top" wrapText="1"/>
    </xf>
    <xf numFmtId="205" fontId="25" fillId="0" borderId="34" xfId="0" applyNumberFormat="1" applyFont="1" applyBorder="1" applyAlignment="1">
      <alignment horizontal="center" vertical="center" wrapText="1"/>
    </xf>
    <xf numFmtId="205" fontId="25" fillId="0" borderId="10" xfId="0" applyNumberFormat="1" applyFont="1" applyBorder="1" applyAlignment="1">
      <alignment horizontal="center" vertical="center" wrapText="1"/>
    </xf>
    <xf numFmtId="0" fontId="25" fillId="0" borderId="35" xfId="0" applyFont="1" applyBorder="1" applyAlignment="1">
      <alignment horizontal="justify" vertical="top" wrapText="1"/>
    </xf>
    <xf numFmtId="2" fontId="35" fillId="14" borderId="18" xfId="55" applyNumberFormat="1" applyFont="1" applyFill="1" applyBorder="1" applyAlignment="1">
      <alignment horizontal="left" wrapText="1" shrinkToFit="1"/>
      <protection/>
    </xf>
    <xf numFmtId="205" fontId="25" fillId="0" borderId="18" xfId="0" applyNumberFormat="1" applyFont="1" applyBorder="1" applyAlignment="1">
      <alignment horizontal="center" vertical="center" wrapText="1"/>
    </xf>
    <xf numFmtId="4" fontId="25" fillId="0" borderId="34" xfId="0" applyNumberFormat="1" applyFont="1" applyBorder="1" applyAlignment="1">
      <alignment horizontal="center" vertical="center" wrapText="1"/>
    </xf>
    <xf numFmtId="0" fontId="25" fillId="0" borderId="0" xfId="0" applyFont="1" applyAlignment="1">
      <alignment horizontal="justify"/>
    </xf>
    <xf numFmtId="205" fontId="25" fillId="0" borderId="0" xfId="56" applyNumberFormat="1" applyFont="1" applyBorder="1" applyAlignment="1">
      <alignment horizontal="right" vertical="center"/>
      <protection/>
    </xf>
    <xf numFmtId="0" fontId="25" fillId="0" borderId="0" xfId="0" applyFont="1" applyAlignment="1">
      <alignment horizontal="right"/>
    </xf>
    <xf numFmtId="205" fontId="25" fillId="0" borderId="0" xfId="56" applyNumberFormat="1" applyFont="1" applyBorder="1" applyAlignment="1">
      <alignment horizontal="right" vertical="top" wrapText="1"/>
      <protection/>
    </xf>
    <xf numFmtId="200" fontId="25" fillId="0" borderId="0" xfId="56" applyNumberFormat="1" applyFont="1" applyBorder="1" applyAlignment="1">
      <alignment horizontal="right" vertical="center"/>
      <protection/>
    </xf>
    <xf numFmtId="0" fontId="34" fillId="0" borderId="0" xfId="0" applyFont="1" applyAlignment="1">
      <alignment horizontal="center" vertical="center" wrapText="1"/>
    </xf>
    <xf numFmtId="205" fontId="22" fillId="0" borderId="0" xfId="56" applyNumberFormat="1" applyFont="1" applyBorder="1" applyAlignment="1">
      <alignment vertical="center"/>
      <protection/>
    </xf>
    <xf numFmtId="200" fontId="25" fillId="0" borderId="0" xfId="56" applyNumberFormat="1" applyFont="1" applyBorder="1" applyAlignment="1">
      <alignment horizontal="right" vertical="top" wrapText="1"/>
      <protection/>
    </xf>
    <xf numFmtId="0" fontId="25" fillId="0" borderId="14" xfId="0" applyFont="1" applyBorder="1" applyAlignment="1">
      <alignment vertical="center" wrapText="1"/>
    </xf>
    <xf numFmtId="0" fontId="25" fillId="0" borderId="14" xfId="0" applyFont="1" applyBorder="1" applyAlignment="1">
      <alignment/>
    </xf>
    <xf numFmtId="0" fontId="35" fillId="0" borderId="14" xfId="0" applyFont="1" applyBorder="1" applyAlignment="1">
      <alignment vertical="center" wrapText="1"/>
    </xf>
    <xf numFmtId="0" fontId="28" fillId="14" borderId="14" xfId="56" applyFont="1" applyFill="1" applyBorder="1" applyAlignment="1">
      <alignment horizontal="center" vertical="center" wrapText="1"/>
      <protection/>
    </xf>
    <xf numFmtId="49" fontId="28" fillId="14" borderId="14" xfId="56" applyNumberFormat="1" applyFont="1" applyFill="1" applyBorder="1" applyAlignment="1">
      <alignment horizontal="center" vertical="center" wrapText="1"/>
      <protection/>
    </xf>
    <xf numFmtId="204" fontId="28" fillId="14" borderId="14" xfId="56" applyNumberFormat="1" applyFont="1" applyFill="1" applyBorder="1" applyAlignment="1">
      <alignment horizontal="center" vertical="center" wrapText="1"/>
      <protection/>
    </xf>
    <xf numFmtId="201" fontId="28" fillId="14" borderId="14" xfId="56" applyNumberFormat="1" applyFont="1" applyFill="1" applyBorder="1" applyAlignment="1">
      <alignment horizontal="center" vertical="center" wrapText="1"/>
      <protection/>
    </xf>
    <xf numFmtId="1" fontId="28" fillId="14" borderId="14" xfId="56" applyNumberFormat="1" applyFont="1" applyFill="1" applyBorder="1" applyAlignment="1">
      <alignment horizontal="center" vertical="top" wrapText="1"/>
      <protection/>
    </xf>
    <xf numFmtId="185" fontId="28" fillId="14" borderId="14" xfId="64" applyNumberFormat="1" applyFont="1" applyFill="1" applyBorder="1" applyAlignment="1">
      <alignment horizontal="center" vertical="top" wrapText="1"/>
    </xf>
    <xf numFmtId="0" fontId="28" fillId="14" borderId="14" xfId="56" applyFont="1" applyFill="1" applyBorder="1" applyAlignment="1">
      <alignment horizontal="left" vertical="top" wrapText="1"/>
      <protection/>
    </xf>
    <xf numFmtId="0" fontId="26" fillId="14" borderId="14" xfId="56" applyFont="1" applyFill="1" applyBorder="1" applyAlignment="1">
      <alignment horizontal="left" vertical="top" wrapText="1"/>
      <protection/>
    </xf>
    <xf numFmtId="0" fontId="30" fillId="14" borderId="14" xfId="55" applyFont="1" applyFill="1" applyBorder="1" applyAlignment="1">
      <alignment horizontal="left" wrapText="1" shrinkToFit="1"/>
      <protection/>
    </xf>
    <xf numFmtId="2" fontId="30" fillId="14" borderId="14" xfId="55" applyNumberFormat="1" applyFont="1" applyFill="1" applyBorder="1" applyAlignment="1">
      <alignment horizontal="left" wrapText="1" shrinkToFit="1"/>
      <protection/>
    </xf>
    <xf numFmtId="2" fontId="28" fillId="14" borderId="14" xfId="0" applyNumberFormat="1" applyFont="1" applyFill="1" applyBorder="1" applyAlignment="1">
      <alignment wrapText="1"/>
    </xf>
    <xf numFmtId="185" fontId="26" fillId="14" borderId="14" xfId="64" applyNumberFormat="1" applyFont="1" applyFill="1" applyBorder="1" applyAlignment="1">
      <alignment horizontal="center" vertical="top" wrapText="1"/>
    </xf>
    <xf numFmtId="2" fontId="26" fillId="14" borderId="14" xfId="0" applyNumberFormat="1" applyFont="1" applyFill="1" applyBorder="1" applyAlignment="1">
      <alignment horizontal="left" wrapText="1"/>
    </xf>
    <xf numFmtId="185" fontId="26" fillId="14" borderId="14" xfId="56" applyNumberFormat="1" applyFont="1" applyFill="1" applyBorder="1" applyAlignment="1">
      <alignment horizontal="center" vertical="justify"/>
      <protection/>
    </xf>
    <xf numFmtId="2" fontId="31" fillId="14" borderId="14" xfId="55" applyNumberFormat="1" applyFont="1" applyFill="1" applyBorder="1" applyAlignment="1">
      <alignment horizontal="left" wrapText="1" shrinkToFit="1"/>
      <protection/>
    </xf>
    <xf numFmtId="0" fontId="30" fillId="14" borderId="14" xfId="0" applyFont="1" applyFill="1" applyBorder="1" applyAlignment="1">
      <alignment vertical="center" wrapText="1"/>
    </xf>
    <xf numFmtId="0" fontId="32" fillId="14" borderId="14" xfId="55" applyFont="1" applyFill="1" applyBorder="1" applyAlignment="1">
      <alignment horizontal="left" wrapText="1" shrinkToFit="1"/>
      <protection/>
    </xf>
    <xf numFmtId="2" fontId="30" fillId="14" borderId="14" xfId="55" applyNumberFormat="1" applyFont="1" applyFill="1" applyBorder="1" applyAlignment="1">
      <alignment horizontal="left" vertical="top" wrapText="1" shrinkToFit="1"/>
      <protection/>
    </xf>
    <xf numFmtId="0" fontId="26" fillId="14" borderId="14" xfId="0" applyFont="1" applyFill="1" applyBorder="1" applyAlignment="1">
      <alignment horizontal="left" vertical="top" wrapText="1"/>
    </xf>
    <xf numFmtId="0" fontId="26" fillId="14" borderId="14" xfId="0" applyFont="1" applyFill="1" applyBorder="1" applyAlignment="1">
      <alignment horizontal="justify" vertical="top" wrapText="1"/>
    </xf>
    <xf numFmtId="49" fontId="26" fillId="14" borderId="14" xfId="64" applyNumberFormat="1" applyFont="1" applyFill="1" applyBorder="1" applyAlignment="1">
      <alignment horizontal="center" vertical="top" wrapText="1"/>
    </xf>
    <xf numFmtId="2" fontId="30" fillId="0" borderId="14" xfId="55" applyNumberFormat="1" applyFont="1" applyFill="1" applyBorder="1" applyAlignment="1">
      <alignment horizontal="left" wrapText="1" shrinkToFit="1"/>
      <protection/>
    </xf>
    <xf numFmtId="2" fontId="30" fillId="14" borderId="14" xfId="0" applyNumberFormat="1" applyFont="1" applyFill="1" applyBorder="1" applyAlignment="1">
      <alignment wrapText="1"/>
    </xf>
    <xf numFmtId="0" fontId="30" fillId="14" borderId="14" xfId="0" applyFont="1" applyFill="1" applyBorder="1" applyAlignment="1">
      <alignment horizontal="left" wrapText="1"/>
    </xf>
    <xf numFmtId="0" fontId="32" fillId="14" borderId="14" xfId="0" applyNumberFormat="1" applyFont="1" applyFill="1" applyBorder="1" applyAlignment="1">
      <alignment horizontal="left" vertical="top" wrapText="1"/>
    </xf>
    <xf numFmtId="2" fontId="32" fillId="14" borderId="14" xfId="55" applyNumberFormat="1" applyFont="1" applyFill="1" applyBorder="1" applyAlignment="1">
      <alignment horizontal="left" wrapText="1" shrinkToFit="1"/>
      <protection/>
    </xf>
    <xf numFmtId="185" fontId="28" fillId="14" borderId="14" xfId="56" applyNumberFormat="1" applyFont="1" applyFill="1" applyBorder="1" applyAlignment="1">
      <alignment horizontal="center" vertical="center" wrapText="1"/>
      <protection/>
    </xf>
    <xf numFmtId="49" fontId="25" fillId="0" borderId="0" xfId="56" applyNumberFormat="1" applyFont="1">
      <alignment/>
      <protection/>
    </xf>
    <xf numFmtId="205" fontId="25" fillId="0" borderId="0" xfId="56" applyNumberFormat="1" applyFont="1" applyBorder="1" applyAlignment="1">
      <alignment horizontal="center" vertical="top" wrapText="1"/>
      <protection/>
    </xf>
    <xf numFmtId="0" fontId="25" fillId="0" borderId="0" xfId="56" applyFont="1" applyAlignment="1">
      <alignment vertical="top" wrapText="1"/>
      <protection/>
    </xf>
    <xf numFmtId="0" fontId="25" fillId="0" borderId="0" xfId="56" applyFont="1" applyAlignment="1">
      <alignment horizontal="center" vertical="top" wrapText="1"/>
      <protection/>
    </xf>
    <xf numFmtId="0" fontId="25" fillId="0" borderId="0" xfId="56" applyFont="1" applyBorder="1" applyAlignment="1">
      <alignment horizontal="center" vertical="top" wrapText="1"/>
      <protection/>
    </xf>
    <xf numFmtId="0" fontId="25" fillId="0" borderId="0" xfId="0" applyFont="1" applyFill="1" applyAlignment="1">
      <alignment/>
    </xf>
    <xf numFmtId="0" fontId="25" fillId="0" borderId="10" xfId="0" applyFont="1" applyBorder="1" applyAlignment="1">
      <alignment wrapText="1"/>
    </xf>
    <xf numFmtId="0" fontId="25" fillId="0" borderId="11" xfId="0" applyFont="1" applyBorder="1" applyAlignment="1">
      <alignment/>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xf>
    <xf numFmtId="0" fontId="25" fillId="0" borderId="0" xfId="0" applyFont="1" applyBorder="1" applyAlignment="1">
      <alignment/>
    </xf>
    <xf numFmtId="0" fontId="25" fillId="0" borderId="19" xfId="0" applyFont="1" applyBorder="1" applyAlignment="1">
      <alignment/>
    </xf>
    <xf numFmtId="0" fontId="25" fillId="0" borderId="20" xfId="0" applyFont="1" applyBorder="1" applyAlignment="1">
      <alignment/>
    </xf>
    <xf numFmtId="185" fontId="34" fillId="0" borderId="12" xfId="0" applyNumberFormat="1" applyFont="1" applyBorder="1" applyAlignment="1">
      <alignment/>
    </xf>
    <xf numFmtId="0" fontId="25" fillId="0" borderId="21" xfId="0" applyFont="1" applyBorder="1" applyAlignment="1">
      <alignment/>
    </xf>
    <xf numFmtId="0" fontId="34" fillId="0" borderId="22" xfId="0" applyFont="1" applyBorder="1" applyAlignment="1">
      <alignment/>
    </xf>
    <xf numFmtId="185" fontId="34" fillId="0" borderId="13" xfId="0" applyNumberFormat="1" applyFont="1" applyBorder="1" applyAlignment="1">
      <alignment/>
    </xf>
    <xf numFmtId="0" fontId="25" fillId="0" borderId="10" xfId="0" applyFont="1" applyBorder="1" applyAlignment="1">
      <alignment horizontal="center" vertical="center" wrapText="1"/>
    </xf>
    <xf numFmtId="0" fontId="25" fillId="0" borderId="36" xfId="0" applyFont="1" applyBorder="1" applyAlignment="1">
      <alignment horizontal="center" vertical="center"/>
    </xf>
    <xf numFmtId="205" fontId="25" fillId="0" borderId="33" xfId="56" applyNumberFormat="1" applyFont="1" applyBorder="1" applyAlignment="1">
      <alignment horizontal="center" vertical="top" wrapText="1"/>
      <protection/>
    </xf>
    <xf numFmtId="0" fontId="25" fillId="0" borderId="16" xfId="0" applyFont="1" applyBorder="1" applyAlignment="1">
      <alignment/>
    </xf>
    <xf numFmtId="0" fontId="25" fillId="0" borderId="37" xfId="0" applyFont="1" applyBorder="1" applyAlignment="1">
      <alignment/>
    </xf>
    <xf numFmtId="0" fontId="25" fillId="0" borderId="16" xfId="0" applyFont="1" applyBorder="1" applyAlignment="1">
      <alignment horizontal="center"/>
    </xf>
    <xf numFmtId="0" fontId="25" fillId="0" borderId="18" xfId="0" applyFont="1" applyBorder="1" applyAlignment="1">
      <alignment horizontal="center" vertical="center"/>
    </xf>
    <xf numFmtId="0" fontId="34" fillId="0" borderId="10" xfId="0" applyFont="1" applyBorder="1" applyAlignment="1">
      <alignment horizontal="left" vertical="center"/>
    </xf>
    <xf numFmtId="0" fontId="34" fillId="0" borderId="11" xfId="0" applyFont="1" applyBorder="1" applyAlignment="1">
      <alignment horizontal="left" vertical="top"/>
    </xf>
    <xf numFmtId="185" fontId="34" fillId="0" borderId="10" xfId="0" applyNumberFormat="1" applyFont="1" applyBorder="1" applyAlignment="1">
      <alignment/>
    </xf>
    <xf numFmtId="0" fontId="25" fillId="0" borderId="20" xfId="0" applyFont="1" applyBorder="1" applyAlignment="1">
      <alignment horizontal="left" vertical="center"/>
    </xf>
    <xf numFmtId="0" fontId="25" fillId="0" borderId="29" xfId="0" applyFont="1" applyFill="1" applyBorder="1" applyAlignment="1">
      <alignment horizontal="left" vertical="top"/>
    </xf>
    <xf numFmtId="185" fontId="25" fillId="0" borderId="30" xfId="0" applyNumberFormat="1" applyFont="1" applyFill="1" applyBorder="1" applyAlignment="1">
      <alignment/>
    </xf>
    <xf numFmtId="0" fontId="25" fillId="0" borderId="29" xfId="0" applyFont="1" applyBorder="1" applyAlignment="1">
      <alignment horizontal="left" vertical="top"/>
    </xf>
    <xf numFmtId="185" fontId="25" fillId="0" borderId="30" xfId="0" applyNumberFormat="1" applyFont="1" applyBorder="1" applyAlignment="1">
      <alignment/>
    </xf>
    <xf numFmtId="0" fontId="35" fillId="0" borderId="20" xfId="0" applyFont="1" applyBorder="1" applyAlignment="1">
      <alignment horizontal="left" vertical="center"/>
    </xf>
    <xf numFmtId="0" fontId="35" fillId="0" borderId="0" xfId="0" applyFont="1" applyBorder="1" applyAlignment="1">
      <alignment vertical="center" wrapText="1"/>
    </xf>
    <xf numFmtId="0" fontId="25" fillId="0" borderId="29" xfId="0" applyFont="1" applyFill="1" applyBorder="1" applyAlignment="1">
      <alignment horizontal="left" vertical="top" wrapText="1"/>
    </xf>
    <xf numFmtId="0" fontId="25" fillId="0" borderId="29" xfId="0" applyFont="1" applyBorder="1" applyAlignment="1">
      <alignment horizontal="left" vertical="top" wrapText="1"/>
    </xf>
    <xf numFmtId="0" fontId="25" fillId="0" borderId="20" xfId="0" applyFont="1" applyBorder="1" applyAlignment="1">
      <alignment horizontal="center" vertical="center"/>
    </xf>
    <xf numFmtId="0" fontId="25" fillId="0" borderId="29" xfId="0" applyFont="1" applyBorder="1" applyAlignment="1">
      <alignment wrapText="1"/>
    </xf>
    <xf numFmtId="0" fontId="34" fillId="0" borderId="20" xfId="0" applyFont="1" applyBorder="1" applyAlignment="1">
      <alignment horizontal="left" vertical="center"/>
    </xf>
    <xf numFmtId="0" fontId="34" fillId="0" borderId="0" xfId="0" applyFont="1" applyBorder="1" applyAlignment="1">
      <alignment horizontal="left" vertical="top"/>
    </xf>
    <xf numFmtId="185" fontId="34" fillId="0" borderId="30" xfId="0" applyNumberFormat="1" applyFont="1" applyBorder="1" applyAlignment="1">
      <alignment/>
    </xf>
    <xf numFmtId="0" fontId="25" fillId="0" borderId="21" xfId="0" applyFont="1" applyBorder="1" applyAlignment="1">
      <alignment vertical="center"/>
    </xf>
    <xf numFmtId="0" fontId="34" fillId="0" borderId="38" xfId="0" applyFont="1" applyBorder="1" applyAlignment="1">
      <alignment horizontal="left" vertical="top"/>
    </xf>
    <xf numFmtId="185" fontId="34" fillId="0" borderId="39" xfId="0" applyNumberFormat="1" applyFont="1" applyBorder="1" applyAlignment="1">
      <alignment/>
    </xf>
    <xf numFmtId="185" fontId="25" fillId="0" borderId="0" xfId="0" applyNumberFormat="1" applyFont="1" applyAlignment="1">
      <alignment/>
    </xf>
    <xf numFmtId="0" fontId="25" fillId="0" borderId="12" xfId="0" applyFont="1" applyBorder="1" applyAlignment="1">
      <alignment horizontal="center" wrapText="1"/>
    </xf>
    <xf numFmtId="0" fontId="25" fillId="0" borderId="17" xfId="0" applyFont="1" applyBorder="1" applyAlignment="1">
      <alignment/>
    </xf>
    <xf numFmtId="0" fontId="25" fillId="0" borderId="40" xfId="0" applyFont="1" applyBorder="1" applyAlignment="1">
      <alignment horizontal="center"/>
    </xf>
    <xf numFmtId="0" fontId="25" fillId="0" borderId="15" xfId="0" applyFont="1" applyBorder="1" applyAlignment="1">
      <alignment horizontal="center"/>
    </xf>
    <xf numFmtId="0" fontId="25" fillId="0" borderId="0" xfId="0" applyFont="1" applyBorder="1" applyAlignment="1">
      <alignment horizontal="center" vertical="center" wrapText="1"/>
    </xf>
    <xf numFmtId="0" fontId="25" fillId="0" borderId="41" xfId="0" applyFont="1" applyBorder="1" applyAlignment="1">
      <alignment horizontal="center"/>
    </xf>
    <xf numFmtId="0" fontId="34" fillId="0" borderId="14" xfId="0" applyFont="1" applyBorder="1" applyAlignment="1">
      <alignment/>
    </xf>
    <xf numFmtId="0" fontId="34" fillId="0" borderId="14" xfId="0" applyFont="1" applyBorder="1" applyAlignment="1">
      <alignment vertical="center" wrapText="1"/>
    </xf>
    <xf numFmtId="185" fontId="34" fillId="0" borderId="14" xfId="0" applyNumberFormat="1" applyFont="1" applyBorder="1" applyAlignment="1">
      <alignment/>
    </xf>
    <xf numFmtId="0" fontId="25" fillId="0" borderId="42" xfId="0" applyFont="1" applyFill="1" applyBorder="1" applyAlignment="1">
      <alignment horizontal="center" vertical="center" wrapText="1"/>
    </xf>
    <xf numFmtId="185" fontId="25" fillId="0" borderId="14" xfId="0" applyNumberFormat="1" applyFont="1" applyBorder="1" applyAlignment="1">
      <alignment/>
    </xf>
    <xf numFmtId="0" fontId="25" fillId="0" borderId="14" xfId="0" applyFont="1" applyFill="1" applyBorder="1" applyAlignment="1">
      <alignment vertical="center" wrapText="1"/>
    </xf>
    <xf numFmtId="185" fontId="25" fillId="0" borderId="14" xfId="0" applyNumberFormat="1" applyFont="1" applyFill="1" applyBorder="1" applyAlignment="1">
      <alignment/>
    </xf>
    <xf numFmtId="49" fontId="34" fillId="0" borderId="14" xfId="0" applyNumberFormat="1" applyFont="1" applyBorder="1" applyAlignment="1">
      <alignment/>
    </xf>
    <xf numFmtId="0" fontId="34" fillId="0" borderId="14" xfId="0" applyFont="1" applyFill="1" applyBorder="1" applyAlignment="1">
      <alignment vertical="center" wrapText="1"/>
    </xf>
    <xf numFmtId="185" fontId="34" fillId="0" borderId="14" xfId="0" applyNumberFormat="1" applyFont="1" applyFill="1" applyBorder="1" applyAlignment="1">
      <alignment/>
    </xf>
    <xf numFmtId="49" fontId="25" fillId="0" borderId="14" xfId="0" applyNumberFormat="1" applyFont="1" applyBorder="1" applyAlignment="1">
      <alignment/>
    </xf>
    <xf numFmtId="0" fontId="34" fillId="0" borderId="14" xfId="0" applyFont="1" applyFill="1" applyBorder="1" applyAlignment="1">
      <alignment/>
    </xf>
    <xf numFmtId="0" fontId="34" fillId="0" borderId="14" xfId="0" applyFont="1" applyBorder="1" applyAlignment="1">
      <alignment wrapText="1"/>
    </xf>
    <xf numFmtId="0" fontId="25" fillId="0" borderId="14" xfId="0" applyFont="1" applyFill="1" applyBorder="1" applyAlignment="1">
      <alignment/>
    </xf>
    <xf numFmtId="0" fontId="34" fillId="0" borderId="18" xfId="0" applyFont="1" applyBorder="1" applyAlignment="1">
      <alignment horizontal="center" vertical="center"/>
    </xf>
    <xf numFmtId="0" fontId="25" fillId="0" borderId="43" xfId="0" applyFont="1" applyBorder="1" applyAlignment="1">
      <alignment horizontal="center"/>
    </xf>
    <xf numFmtId="0" fontId="25" fillId="0" borderId="44" xfId="0" applyFont="1" applyBorder="1" applyAlignment="1">
      <alignment horizontal="center"/>
    </xf>
    <xf numFmtId="0" fontId="34" fillId="0" borderId="45" xfId="0" applyFont="1" applyBorder="1" applyAlignment="1">
      <alignment vertical="top"/>
    </xf>
    <xf numFmtId="0" fontId="34" fillId="0" borderId="44" xfId="0" applyFont="1" applyBorder="1" applyAlignment="1">
      <alignment vertical="top"/>
    </xf>
    <xf numFmtId="0" fontId="25" fillId="0" borderId="46" xfId="0" applyFont="1" applyBorder="1" applyAlignment="1">
      <alignment wrapText="1"/>
    </xf>
    <xf numFmtId="0" fontId="34" fillId="0" borderId="26" xfId="0" applyFont="1" applyBorder="1" applyAlignment="1">
      <alignment horizontal="center" vertical="center"/>
    </xf>
    <xf numFmtId="0" fontId="34" fillId="0" borderId="46" xfId="0" applyFont="1" applyBorder="1" applyAlignment="1">
      <alignment wrapText="1"/>
    </xf>
    <xf numFmtId="0" fontId="25" fillId="0" borderId="26" xfId="0" applyFont="1" applyBorder="1" applyAlignment="1">
      <alignment wrapText="1"/>
    </xf>
    <xf numFmtId="0" fontId="25" fillId="0" borderId="47" xfId="0" applyFont="1" applyBorder="1" applyAlignment="1">
      <alignment wrapText="1"/>
    </xf>
    <xf numFmtId="0" fontId="34" fillId="0" borderId="13" xfId="0" applyFont="1" applyBorder="1" applyAlignment="1">
      <alignment horizontal="center" vertical="center"/>
    </xf>
    <xf numFmtId="0" fontId="25" fillId="0" borderId="14" xfId="0" applyFont="1" applyBorder="1" applyAlignment="1">
      <alignment horizontal="center" vertical="center" wrapText="1"/>
    </xf>
    <xf numFmtId="0" fontId="38" fillId="0" borderId="0" xfId="0" applyFont="1" applyAlignment="1">
      <alignment/>
    </xf>
    <xf numFmtId="0" fontId="39" fillId="0" borderId="0" xfId="0" applyFont="1" applyAlignment="1">
      <alignment horizontal="center" vertical="center"/>
    </xf>
    <xf numFmtId="0" fontId="40" fillId="0" borderId="0" xfId="0" applyFont="1" applyAlignment="1">
      <alignment horizontal="left"/>
    </xf>
    <xf numFmtId="0" fontId="39" fillId="0" borderId="0" xfId="0" applyFont="1" applyAlignment="1">
      <alignment/>
    </xf>
    <xf numFmtId="0" fontId="38" fillId="0" borderId="0" xfId="0" applyFont="1" applyAlignment="1">
      <alignment horizontal="center" vertical="center"/>
    </xf>
    <xf numFmtId="0" fontId="38" fillId="0" borderId="0" xfId="0" applyFont="1" applyAlignment="1">
      <alignment horizontal="left"/>
    </xf>
    <xf numFmtId="0" fontId="39" fillId="0" borderId="0" xfId="0" applyFont="1" applyBorder="1" applyAlignment="1">
      <alignment horizontal="left" vertical="center"/>
    </xf>
    <xf numFmtId="0" fontId="39" fillId="0" borderId="14" xfId="0" applyFont="1" applyBorder="1" applyAlignment="1">
      <alignment horizontal="center" vertical="center"/>
    </xf>
    <xf numFmtId="0" fontId="38" fillId="0" borderId="14" xfId="0" applyFont="1" applyBorder="1" applyAlignment="1">
      <alignment horizontal="center" vertical="center"/>
    </xf>
    <xf numFmtId="0" fontId="39" fillId="0" borderId="14" xfId="0" applyFont="1" applyBorder="1" applyAlignment="1">
      <alignment horizontal="center" wrapText="1"/>
    </xf>
    <xf numFmtId="0" fontId="38" fillId="0" borderId="14" xfId="0" applyFont="1" applyBorder="1" applyAlignment="1">
      <alignment vertical="top" wrapText="1"/>
    </xf>
    <xf numFmtId="0" fontId="38" fillId="0" borderId="14" xfId="0" applyFont="1" applyBorder="1" applyAlignment="1">
      <alignment wrapText="1"/>
    </xf>
    <xf numFmtId="0" fontId="38" fillId="0" borderId="14" xfId="0" applyFont="1" applyBorder="1" applyAlignment="1">
      <alignment horizontal="left" vertical="top" wrapText="1"/>
    </xf>
    <xf numFmtId="0" fontId="41" fillId="0" borderId="14" xfId="0" applyFont="1" applyBorder="1" applyAlignment="1">
      <alignment horizontal="center" vertical="center" wrapText="1"/>
    </xf>
    <xf numFmtId="0" fontId="41" fillId="0" borderId="14" xfId="0" applyFont="1" applyBorder="1" applyAlignment="1">
      <alignment vertical="top" wrapText="1"/>
    </xf>
    <xf numFmtId="0" fontId="38" fillId="0" borderId="14" xfId="0" applyFont="1" applyFill="1" applyBorder="1" applyAlignment="1">
      <alignment horizontal="center" vertical="center" wrapText="1"/>
    </xf>
    <xf numFmtId="0" fontId="38" fillId="0" borderId="14" xfId="0" applyFont="1" applyBorder="1" applyAlignment="1">
      <alignment vertical="center" wrapText="1"/>
    </xf>
    <xf numFmtId="0" fontId="38" fillId="0" borderId="14" xfId="0" applyFont="1" applyBorder="1" applyAlignment="1">
      <alignment/>
    </xf>
    <xf numFmtId="0" fontId="38" fillId="0" borderId="14" xfId="0" applyFont="1" applyBorder="1" applyAlignment="1">
      <alignment horizontal="center"/>
    </xf>
    <xf numFmtId="0" fontId="41" fillId="0" borderId="14" xfId="0" applyFont="1" applyBorder="1" applyAlignment="1">
      <alignment vertical="center" wrapText="1"/>
    </xf>
    <xf numFmtId="0" fontId="38" fillId="0" borderId="14" xfId="0" applyNumberFormat="1" applyFont="1" applyBorder="1" applyAlignment="1">
      <alignment wrapText="1"/>
    </xf>
    <xf numFmtId="0" fontId="38" fillId="0" borderId="14" xfId="0" applyFont="1" applyBorder="1" applyAlignment="1">
      <alignment/>
    </xf>
    <xf numFmtId="49" fontId="41" fillId="14" borderId="14" xfId="54" applyNumberFormat="1" applyFont="1" applyFill="1" applyBorder="1" applyAlignment="1">
      <alignment horizontal="center" vertical="center" wrapText="1"/>
      <protection/>
    </xf>
    <xf numFmtId="0" fontId="41" fillId="14" borderId="14" xfId="54" applyFont="1" applyFill="1" applyBorder="1" applyAlignment="1">
      <alignment horizontal="justify" vertical="center" wrapText="1"/>
      <protection/>
    </xf>
    <xf numFmtId="0" fontId="24" fillId="14" borderId="0" xfId="0" applyFont="1" applyFill="1" applyAlignment="1">
      <alignment/>
    </xf>
    <xf numFmtId="49" fontId="38" fillId="0" borderId="0" xfId="56" applyNumberFormat="1" applyFont="1">
      <alignment/>
      <protection/>
    </xf>
    <xf numFmtId="0" fontId="38" fillId="0" borderId="0" xfId="0" applyFont="1" applyFill="1" applyAlignment="1">
      <alignment/>
    </xf>
    <xf numFmtId="0" fontId="39" fillId="0" borderId="0" xfId="0" applyFont="1" applyAlignment="1">
      <alignment horizontal="center" vertical="center" wrapText="1"/>
    </xf>
    <xf numFmtId="0" fontId="38" fillId="0" borderId="10" xfId="0" applyFont="1" applyBorder="1" applyAlignment="1">
      <alignment horizontal="center" vertical="center" wrapText="1"/>
    </xf>
    <xf numFmtId="0" fontId="38" fillId="0" borderId="36" xfId="0" applyFont="1" applyBorder="1" applyAlignment="1">
      <alignment horizontal="center" vertical="center"/>
    </xf>
    <xf numFmtId="205" fontId="38" fillId="0" borderId="33" xfId="56" applyNumberFormat="1" applyFont="1" applyBorder="1" applyAlignment="1">
      <alignment horizontal="center" vertical="top" wrapText="1"/>
      <protection/>
    </xf>
    <xf numFmtId="0" fontId="38" fillId="0" borderId="16" xfId="0" applyFont="1" applyBorder="1" applyAlignment="1">
      <alignment/>
    </xf>
    <xf numFmtId="0" fontId="38" fillId="0" borderId="37" xfId="0" applyFont="1" applyBorder="1" applyAlignment="1">
      <alignment/>
    </xf>
    <xf numFmtId="0" fontId="38" fillId="0" borderId="16" xfId="0" applyFont="1" applyBorder="1" applyAlignment="1">
      <alignment horizontal="center"/>
    </xf>
    <xf numFmtId="0" fontId="38" fillId="0" borderId="18" xfId="0" applyFont="1" applyBorder="1" applyAlignment="1">
      <alignment horizontal="center" vertical="center"/>
    </xf>
    <xf numFmtId="0" fontId="38" fillId="0" borderId="0" xfId="0" applyFont="1" applyBorder="1" applyAlignment="1">
      <alignment horizontal="center" vertical="center"/>
    </xf>
    <xf numFmtId="0" fontId="38" fillId="0" borderId="15" xfId="0" applyFont="1" applyBorder="1" applyAlignment="1">
      <alignment horizontal="center" vertical="center"/>
    </xf>
    <xf numFmtId="0" fontId="39" fillId="0" borderId="10" xfId="0" applyFont="1" applyBorder="1" applyAlignment="1">
      <alignment horizontal="left" vertical="center"/>
    </xf>
    <xf numFmtId="0" fontId="39" fillId="0" borderId="11" xfId="0" applyFont="1" applyBorder="1" applyAlignment="1">
      <alignment horizontal="left" vertical="top"/>
    </xf>
    <xf numFmtId="185" fontId="39" fillId="0" borderId="10" xfId="0" applyNumberFormat="1" applyFont="1" applyBorder="1" applyAlignment="1">
      <alignment/>
    </xf>
    <xf numFmtId="0" fontId="38" fillId="0" borderId="20" xfId="0" applyFont="1" applyBorder="1" applyAlignment="1">
      <alignment horizontal="left" vertical="center"/>
    </xf>
    <xf numFmtId="0" fontId="38" fillId="0" borderId="29" xfId="0" applyFont="1" applyFill="1" applyBorder="1" applyAlignment="1">
      <alignment horizontal="left" vertical="top"/>
    </xf>
    <xf numFmtId="185" fontId="38" fillId="0" borderId="30" xfId="0" applyNumberFormat="1" applyFont="1" applyFill="1" applyBorder="1" applyAlignment="1">
      <alignment/>
    </xf>
    <xf numFmtId="0" fontId="38" fillId="0" borderId="29" xfId="0" applyFont="1" applyBorder="1" applyAlignment="1">
      <alignment horizontal="left" vertical="top"/>
    </xf>
    <xf numFmtId="185" fontId="38" fillId="0" borderId="30" xfId="0" applyNumberFormat="1" applyFont="1" applyBorder="1" applyAlignment="1">
      <alignment/>
    </xf>
    <xf numFmtId="0" fontId="41" fillId="0" borderId="20" xfId="0" applyFont="1" applyBorder="1" applyAlignment="1">
      <alignment horizontal="left" vertical="center"/>
    </xf>
    <xf numFmtId="0" fontId="41" fillId="0" borderId="0" xfId="0" applyFont="1" applyBorder="1" applyAlignment="1">
      <alignment vertical="center" wrapText="1"/>
    </xf>
    <xf numFmtId="0" fontId="38" fillId="0" borderId="29" xfId="0" applyFont="1" applyFill="1" applyBorder="1" applyAlignment="1">
      <alignment horizontal="left" vertical="top" wrapText="1"/>
    </xf>
    <xf numFmtId="0" fontId="38" fillId="0" borderId="29" xfId="0" applyFont="1" applyBorder="1" applyAlignment="1">
      <alignment horizontal="left" vertical="top" wrapText="1"/>
    </xf>
    <xf numFmtId="0" fontId="38" fillId="0" borderId="20" xfId="0" applyFont="1" applyBorder="1" applyAlignment="1">
      <alignment horizontal="center" vertical="center"/>
    </xf>
    <xf numFmtId="0" fontId="38" fillId="0" borderId="29" xfId="0" applyFont="1" applyBorder="1" applyAlignment="1">
      <alignment wrapText="1"/>
    </xf>
    <xf numFmtId="0" fontId="39" fillId="0" borderId="20" xfId="0" applyFont="1" applyBorder="1" applyAlignment="1">
      <alignment horizontal="left" vertical="center"/>
    </xf>
    <xf numFmtId="0" fontId="39" fillId="0" borderId="0" xfId="0" applyFont="1" applyBorder="1" applyAlignment="1">
      <alignment horizontal="left" vertical="top"/>
    </xf>
    <xf numFmtId="185" fontId="39" fillId="0" borderId="30" xfId="0" applyNumberFormat="1" applyFont="1" applyBorder="1" applyAlignment="1">
      <alignment/>
    </xf>
    <xf numFmtId="0" fontId="38" fillId="0" borderId="21" xfId="0" applyFont="1" applyBorder="1" applyAlignment="1">
      <alignment vertical="center"/>
    </xf>
    <xf numFmtId="0" fontId="39" fillId="0" borderId="38" xfId="0" applyFont="1" applyBorder="1" applyAlignment="1">
      <alignment horizontal="left" vertical="top"/>
    </xf>
    <xf numFmtId="185" fontId="39" fillId="0" borderId="39" xfId="0" applyNumberFormat="1" applyFont="1" applyBorder="1" applyAlignment="1">
      <alignment/>
    </xf>
    <xf numFmtId="200" fontId="26" fillId="14" borderId="0" xfId="56" applyNumberFormat="1" applyFont="1" applyFill="1" applyBorder="1" applyAlignment="1">
      <alignment vertical="top"/>
      <protection/>
    </xf>
    <xf numFmtId="0" fontId="26" fillId="14" borderId="23" xfId="56" applyFont="1" applyFill="1" applyBorder="1" applyAlignment="1">
      <alignment horizontal="center" vertical="top" wrapText="1"/>
      <protection/>
    </xf>
    <xf numFmtId="204" fontId="26" fillId="14" borderId="24" xfId="56" applyNumberFormat="1" applyFont="1" applyFill="1" applyBorder="1" applyAlignment="1">
      <alignment horizontal="center" vertical="top" wrapText="1"/>
      <protection/>
    </xf>
    <xf numFmtId="201" fontId="26" fillId="14" borderId="24" xfId="56" applyNumberFormat="1" applyFont="1" applyFill="1" applyBorder="1" applyAlignment="1">
      <alignment horizontal="center" vertical="top" wrapText="1"/>
      <protection/>
    </xf>
    <xf numFmtId="49" fontId="26" fillId="14" borderId="24" xfId="56" applyNumberFormat="1" applyFont="1" applyFill="1" applyBorder="1" applyAlignment="1">
      <alignment horizontal="center" vertical="top" wrapText="1"/>
      <protection/>
    </xf>
    <xf numFmtId="205" fontId="26" fillId="14" borderId="25" xfId="56" applyNumberFormat="1" applyFont="1" applyFill="1" applyBorder="1" applyAlignment="1">
      <alignment horizontal="center" vertical="top" wrapText="1"/>
      <protection/>
    </xf>
    <xf numFmtId="49" fontId="30" fillId="14" borderId="14" xfId="56" applyNumberFormat="1" applyFont="1" applyFill="1" applyBorder="1" applyAlignment="1">
      <alignment horizontal="center" vertical="top" wrapText="1"/>
      <protection/>
    </xf>
    <xf numFmtId="201" fontId="30" fillId="14" borderId="14" xfId="56" applyNumberFormat="1" applyFont="1" applyFill="1" applyBorder="1" applyAlignment="1">
      <alignment horizontal="center" vertical="top" wrapText="1"/>
      <protection/>
    </xf>
    <xf numFmtId="185" fontId="30" fillId="14" borderId="26" xfId="64" applyNumberFormat="1" applyFont="1" applyFill="1" applyBorder="1" applyAlignment="1">
      <alignment horizontal="center" vertical="top" wrapText="1"/>
    </xf>
    <xf numFmtId="0" fontId="30" fillId="14" borderId="0" xfId="56" applyFont="1" applyFill="1">
      <alignment/>
      <protection/>
    </xf>
    <xf numFmtId="0" fontId="28" fillId="14" borderId="0" xfId="56" applyFont="1" applyFill="1">
      <alignment/>
      <protection/>
    </xf>
    <xf numFmtId="2" fontId="32" fillId="14" borderId="20" xfId="55" applyNumberFormat="1" applyFont="1" applyFill="1" applyBorder="1" applyAlignment="1">
      <alignment horizontal="left" vertical="top" wrapText="1" shrinkToFit="1"/>
      <protection/>
    </xf>
    <xf numFmtId="2" fontId="32" fillId="0" borderId="14" xfId="55" applyNumberFormat="1" applyFont="1" applyFill="1" applyBorder="1" applyAlignment="1">
      <alignment horizontal="left" wrapText="1" shrinkToFit="1"/>
      <protection/>
    </xf>
    <xf numFmtId="49" fontId="32" fillId="0" borderId="14" xfId="55" applyNumberFormat="1" applyFont="1" applyFill="1" applyBorder="1" applyAlignment="1">
      <alignment horizontal="center" vertical="center"/>
      <protection/>
    </xf>
    <xf numFmtId="49" fontId="32" fillId="0" borderId="29" xfId="55" applyNumberFormat="1" applyFont="1" applyFill="1" applyBorder="1" applyAlignment="1">
      <alignment horizontal="center" vertical="center"/>
      <protection/>
    </xf>
    <xf numFmtId="49" fontId="32" fillId="0" borderId="26" xfId="55" applyNumberFormat="1" applyFont="1" applyFill="1" applyBorder="1" applyAlignment="1">
      <alignment horizontal="center" vertical="center"/>
      <protection/>
    </xf>
    <xf numFmtId="185" fontId="32" fillId="0" borderId="30" xfId="55" applyNumberFormat="1" applyFont="1" applyFill="1" applyBorder="1" applyAlignment="1">
      <alignment horizontal="center" vertical="center"/>
      <protection/>
    </xf>
    <xf numFmtId="0" fontId="32" fillId="0" borderId="14" xfId="55" applyFont="1" applyFill="1" applyBorder="1" applyAlignment="1">
      <alignment horizontal="left" wrapText="1" shrinkToFit="1"/>
      <protection/>
    </xf>
    <xf numFmtId="0" fontId="30" fillId="0" borderId="14" xfId="55" applyFont="1" applyFill="1" applyBorder="1" applyAlignment="1">
      <alignment horizontal="left" wrapText="1" shrinkToFit="1"/>
      <protection/>
    </xf>
    <xf numFmtId="49" fontId="30" fillId="0" borderId="14" xfId="55" applyNumberFormat="1" applyFont="1" applyFill="1" applyBorder="1" applyAlignment="1">
      <alignment horizontal="center" vertical="center"/>
      <protection/>
    </xf>
    <xf numFmtId="49" fontId="30" fillId="0" borderId="29" xfId="55" applyNumberFormat="1" applyFont="1" applyFill="1" applyBorder="1" applyAlignment="1">
      <alignment horizontal="center" vertical="center"/>
      <protection/>
    </xf>
    <xf numFmtId="49" fontId="30" fillId="0" borderId="26" xfId="55" applyNumberFormat="1" applyFont="1" applyFill="1" applyBorder="1" applyAlignment="1">
      <alignment horizontal="center" vertical="center"/>
      <protection/>
    </xf>
    <xf numFmtId="185" fontId="30" fillId="0" borderId="30" xfId="55" applyNumberFormat="1" applyFont="1" applyFill="1" applyBorder="1" applyAlignment="1">
      <alignment horizontal="center" vertical="center"/>
      <protection/>
    </xf>
    <xf numFmtId="49" fontId="30" fillId="14" borderId="14" xfId="55" applyNumberFormat="1" applyFont="1" applyFill="1" applyBorder="1" applyAlignment="1">
      <alignment horizontal="center" vertical="center"/>
      <protection/>
    </xf>
    <xf numFmtId="49" fontId="30" fillId="14" borderId="29" xfId="55" applyNumberFormat="1" applyFont="1" applyFill="1" applyBorder="1" applyAlignment="1">
      <alignment horizontal="center" vertical="center"/>
      <protection/>
    </xf>
    <xf numFmtId="49" fontId="30" fillId="14" borderId="26" xfId="55" applyNumberFormat="1" applyFont="1" applyFill="1" applyBorder="1" applyAlignment="1">
      <alignment horizontal="center" vertical="center"/>
      <protection/>
    </xf>
    <xf numFmtId="185" fontId="30" fillId="14" borderId="30" xfId="55" applyNumberFormat="1" applyFont="1" applyFill="1" applyBorder="1" applyAlignment="1">
      <alignment horizontal="center" vertical="center"/>
      <protection/>
    </xf>
    <xf numFmtId="185" fontId="32" fillId="14" borderId="31" xfId="55" applyNumberFormat="1" applyFont="1" applyFill="1" applyBorder="1" applyAlignment="1">
      <alignment horizontal="center" vertical="center"/>
      <protection/>
    </xf>
    <xf numFmtId="185" fontId="30" fillId="14" borderId="31" xfId="55" applyNumberFormat="1" applyFont="1" applyFill="1" applyBorder="1" applyAlignment="1">
      <alignment horizontal="center" vertical="center"/>
      <protection/>
    </xf>
    <xf numFmtId="0" fontId="38" fillId="14" borderId="0" xfId="56" applyFont="1" applyFill="1" applyBorder="1" applyAlignment="1">
      <alignment horizontal="left" vertical="top" wrapText="1"/>
      <protection/>
    </xf>
    <xf numFmtId="200" fontId="38" fillId="14" borderId="0" xfId="56" applyNumberFormat="1" applyFont="1" applyFill="1" applyBorder="1" applyAlignment="1">
      <alignment horizontal="center" vertical="top" wrapText="1"/>
      <protection/>
    </xf>
    <xf numFmtId="0" fontId="33" fillId="14" borderId="0" xfId="0" applyFont="1" applyFill="1" applyAlignment="1">
      <alignment/>
    </xf>
    <xf numFmtId="49" fontId="38" fillId="14" borderId="0" xfId="56" applyNumberFormat="1" applyFont="1" applyFill="1">
      <alignment/>
      <protection/>
    </xf>
    <xf numFmtId="4" fontId="38" fillId="14" borderId="0" xfId="56" applyNumberFormat="1" applyFont="1" applyFill="1">
      <alignment/>
      <protection/>
    </xf>
    <xf numFmtId="200" fontId="39" fillId="14" borderId="0" xfId="56" applyNumberFormat="1" applyFont="1" applyFill="1" applyBorder="1" applyAlignment="1">
      <alignment horizontal="center" vertical="top"/>
      <protection/>
    </xf>
    <xf numFmtId="204" fontId="38" fillId="14" borderId="0" xfId="56" applyNumberFormat="1" applyFont="1" applyFill="1">
      <alignment/>
      <protection/>
    </xf>
    <xf numFmtId="0" fontId="38" fillId="14" borderId="0" xfId="56" applyFont="1" applyFill="1">
      <alignment/>
      <protection/>
    </xf>
    <xf numFmtId="4" fontId="39" fillId="14" borderId="0" xfId="56" applyNumberFormat="1" applyFont="1" applyFill="1" applyBorder="1" applyAlignment="1">
      <alignment horizontal="center" vertical="top"/>
      <protection/>
    </xf>
    <xf numFmtId="0" fontId="39" fillId="14" borderId="14" xfId="56" applyFont="1" applyFill="1" applyBorder="1" applyAlignment="1">
      <alignment horizontal="center" vertical="center" wrapText="1"/>
      <protection/>
    </xf>
    <xf numFmtId="49" fontId="39" fillId="14" borderId="14" xfId="56" applyNumberFormat="1" applyFont="1" applyFill="1" applyBorder="1" applyAlignment="1">
      <alignment horizontal="center" vertical="center" wrapText="1"/>
      <protection/>
    </xf>
    <xf numFmtId="204" fontId="39" fillId="14" borderId="14" xfId="56" applyNumberFormat="1" applyFont="1" applyFill="1" applyBorder="1" applyAlignment="1">
      <alignment horizontal="center" vertical="center" wrapText="1"/>
      <protection/>
    </xf>
    <xf numFmtId="201" fontId="39" fillId="14" borderId="14" xfId="56" applyNumberFormat="1" applyFont="1" applyFill="1" applyBorder="1" applyAlignment="1">
      <alignment horizontal="center" vertical="center" wrapText="1"/>
      <protection/>
    </xf>
    <xf numFmtId="205" fontId="39" fillId="14" borderId="14" xfId="56" applyNumberFormat="1" applyFont="1" applyFill="1" applyBorder="1" applyAlignment="1">
      <alignment horizontal="center" vertical="center" wrapText="1"/>
      <protection/>
    </xf>
    <xf numFmtId="0" fontId="42" fillId="14" borderId="0" xfId="0" applyFont="1" applyFill="1" applyAlignment="1">
      <alignment vertical="center"/>
    </xf>
    <xf numFmtId="1" fontId="38" fillId="14" borderId="14" xfId="56" applyNumberFormat="1" applyFont="1" applyFill="1" applyBorder="1" applyAlignment="1">
      <alignment horizontal="center" vertical="top" wrapText="1"/>
      <protection/>
    </xf>
    <xf numFmtId="49" fontId="38" fillId="14" borderId="14" xfId="56" applyNumberFormat="1" applyFont="1" applyFill="1" applyBorder="1" applyAlignment="1">
      <alignment horizontal="center" vertical="top" wrapText="1"/>
      <protection/>
    </xf>
    <xf numFmtId="0" fontId="38" fillId="14" borderId="14" xfId="56" applyNumberFormat="1" applyFont="1" applyFill="1" applyBorder="1" applyAlignment="1">
      <alignment horizontal="center" vertical="top" wrapText="1"/>
      <protection/>
    </xf>
    <xf numFmtId="3" fontId="38" fillId="14" borderId="14" xfId="64" applyNumberFormat="1" applyFont="1" applyFill="1" applyBorder="1" applyAlignment="1">
      <alignment horizontal="center" vertical="top" wrapText="1"/>
    </xf>
    <xf numFmtId="1" fontId="39" fillId="14" borderId="14" xfId="56" applyNumberFormat="1" applyFont="1" applyFill="1" applyBorder="1" applyAlignment="1">
      <alignment horizontal="center" vertical="top" wrapText="1"/>
      <protection/>
    </xf>
    <xf numFmtId="204" fontId="38" fillId="14" borderId="14" xfId="56" applyNumberFormat="1" applyFont="1" applyFill="1" applyBorder="1" applyAlignment="1">
      <alignment horizontal="center" vertical="top" wrapText="1"/>
      <protection/>
    </xf>
    <xf numFmtId="185" fontId="39" fillId="14" borderId="14" xfId="64" applyNumberFormat="1" applyFont="1" applyFill="1" applyBorder="1" applyAlignment="1">
      <alignment horizontal="center" vertical="top" wrapText="1"/>
    </xf>
    <xf numFmtId="49" fontId="39" fillId="14" borderId="14" xfId="56" applyNumberFormat="1" applyFont="1" applyFill="1" applyBorder="1" applyAlignment="1">
      <alignment horizontal="center" vertical="top" wrapText="1"/>
      <protection/>
    </xf>
    <xf numFmtId="0" fontId="39" fillId="14" borderId="14" xfId="56" applyFont="1" applyFill="1" applyBorder="1" applyAlignment="1">
      <alignment horizontal="left" vertical="top" wrapText="1"/>
      <protection/>
    </xf>
    <xf numFmtId="201" fontId="39" fillId="14" borderId="14" xfId="56" applyNumberFormat="1" applyFont="1" applyFill="1" applyBorder="1" applyAlignment="1">
      <alignment horizontal="center" vertical="top" wrapText="1"/>
      <protection/>
    </xf>
    <xf numFmtId="205" fontId="39" fillId="14" borderId="14" xfId="64" applyNumberFormat="1" applyFont="1" applyFill="1" applyBorder="1" applyAlignment="1">
      <alignment horizontal="center" vertical="top" wrapText="1"/>
    </xf>
    <xf numFmtId="0" fontId="38" fillId="14" borderId="14" xfId="56" applyFont="1" applyFill="1" applyBorder="1" applyAlignment="1">
      <alignment horizontal="left" vertical="top" wrapText="1"/>
      <protection/>
    </xf>
    <xf numFmtId="205" fontId="38" fillId="14" borderId="14" xfId="64" applyNumberFormat="1" applyFont="1" applyFill="1" applyBorder="1" applyAlignment="1">
      <alignment horizontal="center" vertical="top" wrapText="1"/>
    </xf>
    <xf numFmtId="201" fontId="38" fillId="14" borderId="14" xfId="56" applyNumberFormat="1" applyFont="1" applyFill="1" applyBorder="1" applyAlignment="1">
      <alignment horizontal="center" vertical="top" wrapText="1"/>
      <protection/>
    </xf>
    <xf numFmtId="0" fontId="41" fillId="14" borderId="14" xfId="55" applyFont="1" applyFill="1" applyBorder="1" applyAlignment="1">
      <alignment horizontal="left" wrapText="1" shrinkToFit="1"/>
      <protection/>
    </xf>
    <xf numFmtId="2" fontId="41" fillId="14" borderId="14" xfId="55" applyNumberFormat="1" applyFont="1" applyFill="1" applyBorder="1" applyAlignment="1">
      <alignment horizontal="left" wrapText="1" shrinkToFit="1"/>
      <protection/>
    </xf>
    <xf numFmtId="0" fontId="43" fillId="14" borderId="14" xfId="55" applyFont="1" applyFill="1" applyBorder="1" applyAlignment="1">
      <alignment horizontal="left" wrapText="1" shrinkToFit="1"/>
      <protection/>
    </xf>
    <xf numFmtId="2" fontId="39" fillId="14" borderId="14" xfId="0" applyNumberFormat="1" applyFont="1" applyFill="1" applyBorder="1" applyAlignment="1">
      <alignment wrapText="1"/>
    </xf>
    <xf numFmtId="185" fontId="38" fillId="14" borderId="14" xfId="64" applyNumberFormat="1" applyFont="1" applyFill="1" applyBorder="1" applyAlignment="1">
      <alignment horizontal="center" vertical="top" wrapText="1"/>
    </xf>
    <xf numFmtId="2" fontId="38" fillId="14" borderId="14" xfId="0" applyNumberFormat="1" applyFont="1" applyFill="1" applyBorder="1" applyAlignment="1">
      <alignment horizontal="left" wrapText="1"/>
    </xf>
    <xf numFmtId="185" fontId="38" fillId="14" borderId="14" xfId="56" applyNumberFormat="1" applyFont="1" applyFill="1" applyBorder="1" applyAlignment="1">
      <alignment horizontal="center" vertical="justify"/>
      <protection/>
    </xf>
    <xf numFmtId="2" fontId="44" fillId="14" borderId="14" xfId="55" applyNumberFormat="1" applyFont="1" applyFill="1" applyBorder="1" applyAlignment="1">
      <alignment horizontal="left" wrapText="1" shrinkToFit="1"/>
      <protection/>
    </xf>
    <xf numFmtId="0" fontId="41" fillId="14" borderId="14" xfId="0" applyFont="1" applyFill="1" applyBorder="1" applyAlignment="1">
      <alignment vertical="center" wrapText="1"/>
    </xf>
    <xf numFmtId="2" fontId="41" fillId="14" borderId="14" xfId="55" applyNumberFormat="1" applyFont="1" applyFill="1" applyBorder="1" applyAlignment="1">
      <alignment horizontal="left" vertical="top" wrapText="1" shrinkToFit="1"/>
      <protection/>
    </xf>
    <xf numFmtId="0" fontId="38" fillId="14" borderId="14" xfId="0" applyFont="1" applyFill="1" applyBorder="1" applyAlignment="1">
      <alignment horizontal="left" vertical="top" wrapText="1"/>
    </xf>
    <xf numFmtId="49" fontId="38" fillId="14" borderId="14" xfId="0" applyNumberFormat="1" applyFont="1" applyFill="1" applyBorder="1" applyAlignment="1">
      <alignment horizontal="center" vertical="top" wrapText="1"/>
    </xf>
    <xf numFmtId="201" fontId="38" fillId="14" borderId="14" xfId="0" applyNumberFormat="1" applyFont="1" applyFill="1" applyBorder="1" applyAlignment="1">
      <alignment horizontal="center" vertical="top" wrapText="1"/>
    </xf>
    <xf numFmtId="49" fontId="38" fillId="14" borderId="14" xfId="0" applyNumberFormat="1" applyFont="1" applyFill="1" applyBorder="1" applyAlignment="1">
      <alignment horizontal="justify" vertical="top" wrapText="1"/>
    </xf>
    <xf numFmtId="0" fontId="38" fillId="14" borderId="14" xfId="0" applyFont="1" applyFill="1" applyBorder="1" applyAlignment="1">
      <alignment horizontal="justify" vertical="top" wrapText="1"/>
    </xf>
    <xf numFmtId="49" fontId="39" fillId="14" borderId="14" xfId="0" applyNumberFormat="1" applyFont="1" applyFill="1" applyBorder="1" applyAlignment="1">
      <alignment horizontal="center" vertical="top" wrapText="1"/>
    </xf>
    <xf numFmtId="49" fontId="39" fillId="14" borderId="14" xfId="0" applyNumberFormat="1" applyFont="1" applyFill="1" applyBorder="1" applyAlignment="1">
      <alignment horizontal="justify" vertical="top" wrapText="1"/>
    </xf>
    <xf numFmtId="49" fontId="38" fillId="14" borderId="14" xfId="64" applyNumberFormat="1" applyFont="1" applyFill="1" applyBorder="1" applyAlignment="1">
      <alignment horizontal="center" vertical="top" wrapText="1"/>
    </xf>
    <xf numFmtId="2" fontId="41" fillId="0" borderId="14" xfId="55" applyNumberFormat="1" applyFont="1" applyFill="1" applyBorder="1" applyAlignment="1">
      <alignment horizontal="left" wrapText="1" shrinkToFit="1"/>
      <protection/>
    </xf>
    <xf numFmtId="0" fontId="38" fillId="14" borderId="0" xfId="56" applyFont="1" applyFill="1" applyBorder="1">
      <alignment/>
      <protection/>
    </xf>
    <xf numFmtId="2" fontId="41" fillId="14" borderId="14" xfId="0" applyNumberFormat="1" applyFont="1" applyFill="1" applyBorder="1" applyAlignment="1">
      <alignment wrapText="1"/>
    </xf>
    <xf numFmtId="0" fontId="41" fillId="14" borderId="14" xfId="0" applyFont="1" applyFill="1" applyBorder="1" applyAlignment="1">
      <alignment horizontal="left" wrapText="1"/>
    </xf>
    <xf numFmtId="0" fontId="43" fillId="14" borderId="14" xfId="0" applyNumberFormat="1" applyFont="1" applyFill="1" applyBorder="1" applyAlignment="1">
      <alignment horizontal="left" vertical="top" wrapText="1"/>
    </xf>
    <xf numFmtId="2" fontId="43" fillId="14" borderId="14" xfId="55" applyNumberFormat="1" applyFont="1" applyFill="1" applyBorder="1" applyAlignment="1">
      <alignment horizontal="left" wrapText="1" shrinkToFit="1"/>
      <protection/>
    </xf>
    <xf numFmtId="4" fontId="39" fillId="14" borderId="0" xfId="56" applyNumberFormat="1" applyFont="1" applyFill="1">
      <alignment/>
      <protection/>
    </xf>
    <xf numFmtId="0" fontId="30" fillId="18" borderId="14" xfId="55" applyFont="1" applyFill="1" applyBorder="1" applyAlignment="1">
      <alignment horizontal="left" wrapText="1" shrinkToFit="1"/>
      <protection/>
    </xf>
    <xf numFmtId="49" fontId="26" fillId="18" borderId="14" xfId="56" applyNumberFormat="1" applyFont="1" applyFill="1" applyBorder="1" applyAlignment="1">
      <alignment horizontal="center" vertical="top" wrapText="1"/>
      <protection/>
    </xf>
    <xf numFmtId="201" fontId="26" fillId="18" borderId="14" xfId="56" applyNumberFormat="1" applyFont="1" applyFill="1" applyBorder="1" applyAlignment="1">
      <alignment horizontal="center" vertical="top" wrapText="1"/>
      <protection/>
    </xf>
    <xf numFmtId="0" fontId="38" fillId="18" borderId="14" xfId="56" applyFont="1" applyFill="1" applyBorder="1" applyAlignment="1">
      <alignment horizontal="left" vertical="top" wrapText="1"/>
      <protection/>
    </xf>
    <xf numFmtId="185" fontId="26" fillId="18" borderId="26" xfId="64" applyNumberFormat="1" applyFont="1" applyFill="1" applyBorder="1" applyAlignment="1">
      <alignment horizontal="center" vertical="top" wrapText="1"/>
    </xf>
    <xf numFmtId="0" fontId="26" fillId="18" borderId="0" xfId="56" applyFont="1" applyFill="1">
      <alignment/>
      <protection/>
    </xf>
    <xf numFmtId="0" fontId="25" fillId="18" borderId="0" xfId="56" applyFont="1" applyFill="1">
      <alignment/>
      <protection/>
    </xf>
    <xf numFmtId="0" fontId="26" fillId="14" borderId="14" xfId="64" applyNumberFormat="1" applyFont="1" applyFill="1" applyBorder="1" applyAlignment="1">
      <alignment horizontal="center" vertical="top" wrapText="1"/>
    </xf>
    <xf numFmtId="0" fontId="26" fillId="14" borderId="26" xfId="64" applyNumberFormat="1" applyFont="1" applyFill="1" applyBorder="1" applyAlignment="1">
      <alignment horizontal="center" vertical="top" wrapText="1"/>
    </xf>
    <xf numFmtId="0" fontId="0" fillId="14" borderId="0" xfId="0" applyFill="1" applyAlignment="1">
      <alignment horizontal="left"/>
    </xf>
    <xf numFmtId="0" fontId="25" fillId="0" borderId="42" xfId="0" applyFont="1" applyFill="1" applyBorder="1" applyAlignment="1">
      <alignment horizontal="left" vertical="center" wrapText="1"/>
    </xf>
    <xf numFmtId="205" fontId="22" fillId="0" borderId="12" xfId="56" applyNumberFormat="1" applyFont="1" applyBorder="1" applyAlignment="1">
      <alignment horizontal="center" vertical="top" wrapText="1"/>
      <protection/>
    </xf>
    <xf numFmtId="0" fontId="0" fillId="0" borderId="19" xfId="0" applyBorder="1" applyAlignment="1">
      <alignment horizontal="center"/>
    </xf>
    <xf numFmtId="0" fontId="0" fillId="0" borderId="40" xfId="0" applyBorder="1" applyAlignment="1">
      <alignment horizontal="center"/>
    </xf>
    <xf numFmtId="205" fontId="22" fillId="0" borderId="0" xfId="56" applyNumberFormat="1" applyFont="1" applyBorder="1" applyAlignment="1">
      <alignment horizontal="right" vertical="top" wrapText="1"/>
      <protection/>
    </xf>
    <xf numFmtId="200" fontId="22" fillId="0" borderId="0" xfId="56" applyNumberFormat="1" applyFont="1" applyBorder="1" applyAlignment="1">
      <alignment horizontal="right" vertical="center"/>
      <protection/>
    </xf>
    <xf numFmtId="205" fontId="22"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top" wrapText="1"/>
      <protection/>
    </xf>
    <xf numFmtId="205" fontId="25" fillId="0" borderId="12" xfId="56" applyNumberFormat="1" applyFont="1" applyBorder="1" applyAlignment="1">
      <alignment horizontal="center" vertical="top" wrapText="1"/>
      <protection/>
    </xf>
    <xf numFmtId="0" fontId="0" fillId="0" borderId="19" xfId="0" applyFont="1" applyBorder="1" applyAlignment="1">
      <alignment horizontal="center"/>
    </xf>
    <xf numFmtId="0" fontId="0" fillId="0" borderId="40" xfId="0" applyFont="1" applyBorder="1" applyAlignment="1">
      <alignment horizontal="center"/>
    </xf>
    <xf numFmtId="200" fontId="25" fillId="0" borderId="0" xfId="56" applyNumberFormat="1" applyFont="1" applyBorder="1" applyAlignment="1">
      <alignment horizontal="right" vertical="center"/>
      <protection/>
    </xf>
    <xf numFmtId="205" fontId="38" fillId="0" borderId="0" xfId="56" applyNumberFormat="1" applyFont="1" applyBorder="1" applyAlignment="1">
      <alignment horizontal="right" vertical="top" wrapText="1"/>
      <protection/>
    </xf>
    <xf numFmtId="200" fontId="38" fillId="0" borderId="0" xfId="56" applyNumberFormat="1" applyFont="1" applyBorder="1" applyAlignment="1">
      <alignment horizontal="right" vertical="center"/>
      <protection/>
    </xf>
    <xf numFmtId="205" fontId="38" fillId="0" borderId="0" xfId="56" applyNumberFormat="1" applyFont="1" applyBorder="1" applyAlignment="1">
      <alignment horizontal="right" vertical="center"/>
      <protection/>
    </xf>
    <xf numFmtId="0" fontId="25" fillId="0" borderId="0" xfId="0" applyFont="1" applyAlignment="1">
      <alignment horizontal="center" vertical="center"/>
    </xf>
    <xf numFmtId="0" fontId="25" fillId="0" borderId="10" xfId="0" applyFont="1" applyBorder="1" applyAlignment="1">
      <alignment horizontal="center" vertical="center" wrapText="1"/>
    </xf>
    <xf numFmtId="0" fontId="0" fillId="0" borderId="15" xfId="0" applyFont="1" applyBorder="1" applyAlignment="1">
      <alignment/>
    </xf>
    <xf numFmtId="0" fontId="0" fillId="0" borderId="16" xfId="0" applyFont="1" applyBorder="1" applyAlignment="1">
      <alignment/>
    </xf>
    <xf numFmtId="0" fontId="25" fillId="0" borderId="29" xfId="0" applyFont="1" applyBorder="1" applyAlignment="1">
      <alignment horizontal="center"/>
    </xf>
    <xf numFmtId="0" fontId="25" fillId="0" borderId="48" xfId="0" applyFont="1" applyBorder="1" applyAlignment="1">
      <alignment horizontal="center"/>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34" fillId="0" borderId="29" xfId="0" applyFont="1" applyBorder="1" applyAlignment="1">
      <alignment horizontal="center"/>
    </xf>
    <xf numFmtId="0" fontId="34" fillId="0" borderId="48" xfId="0" applyFont="1" applyBorder="1" applyAlignment="1">
      <alignment horizontal="center"/>
    </xf>
    <xf numFmtId="0" fontId="34" fillId="0" borderId="0" xfId="0" applyFont="1" applyAlignment="1">
      <alignment horizontal="center" vertical="center" wrapText="1"/>
    </xf>
    <xf numFmtId="0" fontId="28" fillId="14" borderId="0" xfId="0" applyFont="1" applyFill="1" applyAlignment="1">
      <alignment horizontal="center" vertical="top"/>
    </xf>
    <xf numFmtId="0" fontId="28" fillId="14" borderId="0" xfId="56" applyFont="1" applyFill="1" applyAlignment="1">
      <alignment horizontal="center" vertical="center" wrapText="1"/>
      <protection/>
    </xf>
    <xf numFmtId="0" fontId="29" fillId="14" borderId="0" xfId="0" applyFont="1" applyFill="1" applyAlignment="1">
      <alignment horizontal="center" vertical="center" wrapText="1"/>
    </xf>
    <xf numFmtId="0" fontId="28" fillId="14" borderId="0" xfId="56" applyFont="1" applyFill="1" applyBorder="1" applyAlignment="1">
      <alignment horizontal="center" vertical="center" wrapText="1"/>
      <protection/>
    </xf>
    <xf numFmtId="205" fontId="26" fillId="14" borderId="0" xfId="56" applyNumberFormat="1" applyFont="1" applyFill="1" applyBorder="1" applyAlignment="1">
      <alignment horizontal="right" vertical="top" wrapText="1"/>
      <protection/>
    </xf>
    <xf numFmtId="205" fontId="26" fillId="14" borderId="0" xfId="56" applyNumberFormat="1" applyFont="1" applyFill="1" applyBorder="1" applyAlignment="1">
      <alignment horizontal="right" vertical="center"/>
      <protection/>
    </xf>
    <xf numFmtId="200" fontId="26" fillId="14" borderId="0" xfId="56" applyNumberFormat="1" applyFont="1" applyFill="1" applyBorder="1" applyAlignment="1">
      <alignment horizontal="right" vertical="top" wrapText="1"/>
      <protection/>
    </xf>
    <xf numFmtId="0" fontId="27" fillId="0" borderId="0" xfId="0" applyFont="1" applyAlignment="1">
      <alignment horizontal="right" vertical="top" wrapText="1"/>
    </xf>
    <xf numFmtId="205" fontId="26" fillId="0" borderId="0" xfId="56" applyNumberFormat="1" applyFont="1" applyBorder="1" applyAlignment="1">
      <alignment horizontal="right" vertical="center" wrapText="1"/>
      <protection/>
    </xf>
    <xf numFmtId="0" fontId="27" fillId="0" borderId="0" xfId="0" applyFont="1" applyAlignment="1">
      <alignment horizontal="right" vertical="center" wrapText="1"/>
    </xf>
    <xf numFmtId="205" fontId="25" fillId="0" borderId="0" xfId="56" applyNumberFormat="1" applyFont="1" applyBorder="1" applyAlignment="1">
      <alignment horizontal="right" vertical="center" wrapText="1"/>
      <protection/>
    </xf>
    <xf numFmtId="0" fontId="0" fillId="0" borderId="0" xfId="0" applyFont="1" applyAlignment="1">
      <alignment horizontal="right" vertical="center" wrapText="1"/>
    </xf>
    <xf numFmtId="0" fontId="34" fillId="14" borderId="0" xfId="56" applyFont="1" applyFill="1" applyBorder="1" applyAlignment="1">
      <alignment horizontal="center" vertical="center" wrapText="1"/>
      <protection/>
    </xf>
    <xf numFmtId="0" fontId="24" fillId="14" borderId="0" xfId="0" applyFont="1" applyFill="1" applyAlignment="1">
      <alignment horizontal="center" vertical="center" wrapText="1"/>
    </xf>
    <xf numFmtId="0" fontId="34" fillId="14" borderId="0" xfId="0" applyFont="1" applyFill="1" applyAlignment="1">
      <alignment horizontal="center" vertical="top"/>
    </xf>
    <xf numFmtId="205" fontId="25" fillId="14" borderId="0" xfId="56" applyNumberFormat="1" applyFont="1" applyFill="1" applyBorder="1" applyAlignment="1">
      <alignment horizontal="right" vertical="top" wrapText="1"/>
      <protection/>
    </xf>
    <xf numFmtId="205" fontId="25" fillId="14" borderId="0" xfId="56" applyNumberFormat="1" applyFont="1" applyFill="1" applyBorder="1" applyAlignment="1">
      <alignment horizontal="right" vertical="center"/>
      <protection/>
    </xf>
    <xf numFmtId="0" fontId="34" fillId="14" borderId="0" xfId="56" applyFont="1" applyFill="1" applyAlignment="1">
      <alignment horizontal="center" vertical="center" wrapText="1"/>
      <protection/>
    </xf>
    <xf numFmtId="200" fontId="25" fillId="14" borderId="0" xfId="56" applyNumberFormat="1" applyFont="1" applyFill="1" applyBorder="1" applyAlignment="1">
      <alignment horizontal="right" vertical="top" wrapText="1"/>
      <protection/>
    </xf>
    <xf numFmtId="200" fontId="26" fillId="14" borderId="0" xfId="56" applyNumberFormat="1" applyFont="1" applyFill="1" applyBorder="1" applyAlignment="1">
      <alignment horizontal="right" vertical="center"/>
      <protection/>
    </xf>
    <xf numFmtId="0" fontId="26" fillId="14" borderId="0" xfId="0" applyFont="1" applyFill="1" applyAlignment="1">
      <alignment horizontal="right"/>
    </xf>
    <xf numFmtId="0" fontId="26" fillId="14" borderId="0" xfId="56" applyFont="1" applyFill="1" applyAlignment="1">
      <alignment horizontal="right" vertical="top" wrapText="1"/>
      <protection/>
    </xf>
    <xf numFmtId="0" fontId="26" fillId="14" borderId="0" xfId="0" applyFont="1" applyFill="1" applyAlignment="1">
      <alignment horizontal="right" vertical="top" wrapText="1"/>
    </xf>
    <xf numFmtId="0" fontId="28" fillId="14" borderId="0" xfId="0" applyFont="1" applyFill="1" applyAlignment="1">
      <alignment horizontal="center" vertical="top" wrapText="1"/>
    </xf>
    <xf numFmtId="0" fontId="39" fillId="14" borderId="0" xfId="0" applyFont="1" applyFill="1" applyAlignment="1">
      <alignment horizontal="center" vertical="top"/>
    </xf>
    <xf numFmtId="0" fontId="39" fillId="14" borderId="0" xfId="0" applyFont="1" applyFill="1" applyAlignment="1">
      <alignment horizontal="center" vertical="top" wrapText="1"/>
    </xf>
    <xf numFmtId="0" fontId="38" fillId="14" borderId="0" xfId="0" applyFont="1" applyFill="1" applyAlignment="1">
      <alignment horizontal="right"/>
    </xf>
    <xf numFmtId="205" fontId="38" fillId="14" borderId="0" xfId="56" applyNumberFormat="1" applyFont="1" applyFill="1" applyBorder="1" applyAlignment="1">
      <alignment horizontal="right" vertical="top" wrapText="1"/>
      <protection/>
    </xf>
    <xf numFmtId="0" fontId="34" fillId="0" borderId="0" xfId="0" applyFont="1" applyAlignment="1">
      <alignment horizontal="center"/>
    </xf>
    <xf numFmtId="0" fontId="25" fillId="0" borderId="51" xfId="0" applyFont="1" applyBorder="1" applyAlignment="1">
      <alignment horizontal="justify" vertical="top" wrapText="1"/>
    </xf>
    <xf numFmtId="0" fontId="25" fillId="0" borderId="32" xfId="0" applyFont="1" applyBorder="1" applyAlignment="1">
      <alignment horizontal="justify" vertical="top" wrapText="1"/>
    </xf>
    <xf numFmtId="0" fontId="25" fillId="0" borderId="0" xfId="56" applyFont="1" applyAlignment="1">
      <alignment horizontal="right" vertical="top" wrapText="1"/>
      <protection/>
    </xf>
    <xf numFmtId="0" fontId="25" fillId="0" borderId="0" xfId="0" applyFont="1" applyAlignment="1">
      <alignment horizontal="right" vertical="top" wrapText="1"/>
    </xf>
    <xf numFmtId="0" fontId="25" fillId="0" borderId="0" xfId="0" applyFont="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ИзмПрил 3-4-2006-н" xfId="55"/>
    <cellStyle name="Обычный_Прил.6-7  реш ноябрь исправлен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9"/>
  <sheetViews>
    <sheetView tabSelected="1" view="pageBreakPreview" zoomScaleSheetLayoutView="100" zoomScalePageLayoutView="0" workbookViewId="0" topLeftCell="A1">
      <selection activeCell="B20" sqref="B20"/>
    </sheetView>
  </sheetViews>
  <sheetFormatPr defaultColWidth="9.00390625" defaultRowHeight="12.75"/>
  <cols>
    <col min="1" max="1" width="31.875" style="7" customWidth="1"/>
    <col min="2" max="2" width="71.00390625" style="7" customWidth="1"/>
    <col min="3" max="3" width="17.625" style="7" customWidth="1"/>
    <col min="4" max="16384" width="9.125" style="7" customWidth="1"/>
  </cols>
  <sheetData>
    <row r="1" spans="1:3" s="1" customFormat="1" ht="15.75">
      <c r="A1" s="6"/>
      <c r="B1" s="488" t="s">
        <v>110</v>
      </c>
      <c r="C1" s="488"/>
    </row>
    <row r="2" spans="1:9" s="1" customFormat="1" ht="15.75">
      <c r="A2" s="6"/>
      <c r="B2" s="489" t="s">
        <v>30</v>
      </c>
      <c r="C2" s="489"/>
      <c r="H2" s="2"/>
      <c r="I2" s="3"/>
    </row>
    <row r="3" spans="1:9" s="1" customFormat="1" ht="15.75">
      <c r="A3" s="6"/>
      <c r="B3" s="490" t="s">
        <v>31</v>
      </c>
      <c r="C3" s="490"/>
      <c r="I3" s="4"/>
    </row>
    <row r="4" spans="1:9" s="1" customFormat="1" ht="15.75">
      <c r="A4" s="6"/>
      <c r="B4" s="490" t="s">
        <v>529</v>
      </c>
      <c r="C4" s="490"/>
      <c r="I4" s="5"/>
    </row>
    <row r="5" spans="1:3" s="1" customFormat="1" ht="15.75">
      <c r="A5" s="6"/>
      <c r="B5" s="488" t="s">
        <v>189</v>
      </c>
      <c r="C5" s="488"/>
    </row>
    <row r="6" spans="2:3" ht="15.75">
      <c r="B6" s="16" t="s">
        <v>190</v>
      </c>
      <c r="C6" s="8"/>
    </row>
    <row r="7" spans="2:3" ht="15.75">
      <c r="B7" s="16" t="s">
        <v>191</v>
      </c>
      <c r="C7" s="8"/>
    </row>
    <row r="8" spans="2:3" ht="15.75">
      <c r="B8" s="16" t="s">
        <v>192</v>
      </c>
      <c r="C8" s="8"/>
    </row>
    <row r="9" ht="15.75">
      <c r="B9" s="16" t="s">
        <v>488</v>
      </c>
    </row>
    <row r="10" ht="16.5" thickBot="1"/>
    <row r="11" spans="1:3" ht="15.75">
      <c r="A11" s="9"/>
      <c r="B11" s="10"/>
      <c r="C11" s="485" t="s">
        <v>461</v>
      </c>
    </row>
    <row r="12" spans="1:3" ht="15.75">
      <c r="A12" s="29" t="s">
        <v>193</v>
      </c>
      <c r="B12" s="11" t="s">
        <v>194</v>
      </c>
      <c r="C12" s="486"/>
    </row>
    <row r="13" spans="1:3" ht="16.5" thickBot="1">
      <c r="A13" s="30"/>
      <c r="B13" s="31"/>
      <c r="C13" s="487"/>
    </row>
    <row r="14" spans="1:3" ht="16.5" thickBot="1">
      <c r="A14" s="32"/>
      <c r="B14" s="12"/>
      <c r="C14" s="33"/>
    </row>
    <row r="15" spans="1:3" ht="15.75">
      <c r="A15" s="35" t="s">
        <v>334</v>
      </c>
      <c r="B15" s="28" t="s">
        <v>195</v>
      </c>
      <c r="C15" s="13">
        <f>'прил.3'!C36-'прил.10'!F12</f>
        <v>-4300</v>
      </c>
    </row>
    <row r="16" spans="1:3" ht="16.5" thickBot="1">
      <c r="A16" s="36"/>
      <c r="B16" s="37" t="s">
        <v>196</v>
      </c>
      <c r="C16" s="14">
        <f>C15</f>
        <v>-4300</v>
      </c>
    </row>
    <row r="19" spans="1:3" ht="15.75">
      <c r="A19" s="12"/>
      <c r="B19" s="12"/>
      <c r="C19" s="12"/>
    </row>
  </sheetData>
  <sheetProtection/>
  <mergeCells count="6">
    <mergeCell ref="C11:C13"/>
    <mergeCell ref="B5:C5"/>
    <mergeCell ref="B1:C1"/>
    <mergeCell ref="B2:C2"/>
    <mergeCell ref="B3:C3"/>
    <mergeCell ref="B4:C4"/>
  </mergeCells>
  <printOptions/>
  <pageMargins left="0.7" right="0.7" top="0.75" bottom="0.75" header="0.3" footer="0.3"/>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K242"/>
  <sheetViews>
    <sheetView zoomScalePageLayoutView="0" workbookViewId="0" topLeftCell="A1">
      <selection activeCell="F12" sqref="F12"/>
    </sheetView>
  </sheetViews>
  <sheetFormatPr defaultColWidth="9.00390625" defaultRowHeight="12.75"/>
  <cols>
    <col min="1" max="1" width="48.125" style="113" customWidth="1"/>
    <col min="2" max="2" width="16.625" style="118" customWidth="1"/>
    <col min="3" max="5" width="8.125" style="113" customWidth="1"/>
    <col min="6" max="6" width="16.25390625" style="113" customWidth="1"/>
    <col min="7" max="7" width="2.875" style="113" hidden="1" customWidth="1"/>
    <col min="8" max="8" width="9.125" style="113" hidden="1" customWidth="1"/>
    <col min="9" max="9" width="5.125" style="113" hidden="1" customWidth="1"/>
    <col min="10" max="10" width="6.00390625" style="113" customWidth="1"/>
    <col min="11" max="11" width="3.875" style="113" customWidth="1"/>
    <col min="12" max="12" width="4.00390625" style="113" customWidth="1"/>
    <col min="13" max="16384" width="9.125" style="113" customWidth="1"/>
  </cols>
  <sheetData>
    <row r="1" spans="1:7" ht="18" customHeight="1">
      <c r="A1" s="48"/>
      <c r="B1" s="49"/>
      <c r="C1" s="515" t="s">
        <v>110</v>
      </c>
      <c r="D1" s="515"/>
      <c r="E1" s="515"/>
      <c r="F1" s="515"/>
      <c r="G1" s="515"/>
    </row>
    <row r="2" spans="1:7" ht="12.75">
      <c r="A2" s="48"/>
      <c r="B2" s="517" t="s">
        <v>30</v>
      </c>
      <c r="C2" s="518"/>
      <c r="D2" s="518"/>
      <c r="E2" s="518"/>
      <c r="F2" s="518"/>
      <c r="G2" s="391"/>
    </row>
    <row r="3" spans="1:7" ht="12.75">
      <c r="A3" s="48"/>
      <c r="B3" s="516" t="s">
        <v>31</v>
      </c>
      <c r="C3" s="516"/>
      <c r="D3" s="516"/>
      <c r="E3" s="516"/>
      <c r="F3" s="516"/>
      <c r="G3" s="516"/>
    </row>
    <row r="4" spans="1:10" ht="12.75">
      <c r="A4" s="48"/>
      <c r="B4" s="519" t="str">
        <f>'прил 1'!$B$4</f>
        <v>  от "03" июня 2020 г.  № 70</v>
      </c>
      <c r="C4" s="519"/>
      <c r="D4" s="520"/>
      <c r="E4" s="520"/>
      <c r="F4" s="520"/>
      <c r="G4" s="520"/>
      <c r="H4" s="114"/>
      <c r="I4" s="114"/>
      <c r="J4" s="114"/>
    </row>
    <row r="5" spans="1:7" ht="18" customHeight="1">
      <c r="A5" s="48"/>
      <c r="B5" s="515" t="s">
        <v>11</v>
      </c>
      <c r="C5" s="515"/>
      <c r="D5" s="515"/>
      <c r="E5" s="515"/>
      <c r="F5" s="515"/>
      <c r="G5" s="515"/>
    </row>
    <row r="6" spans="1:7" ht="21" customHeight="1">
      <c r="A6" s="512" t="s">
        <v>115</v>
      </c>
      <c r="B6" s="513"/>
      <c r="C6" s="513"/>
      <c r="D6" s="513"/>
      <c r="E6" s="513"/>
      <c r="F6" s="513"/>
      <c r="G6" s="55"/>
    </row>
    <row r="7" spans="1:9" ht="47.25" customHeight="1">
      <c r="A7" s="514" t="s">
        <v>219</v>
      </c>
      <c r="B7" s="513"/>
      <c r="C7" s="513"/>
      <c r="D7" s="513"/>
      <c r="E7" s="513"/>
      <c r="F7" s="513"/>
      <c r="G7" s="49"/>
      <c r="H7" s="115"/>
      <c r="I7" s="116"/>
    </row>
    <row r="8" spans="1:9" ht="19.5" customHeight="1" thickBot="1">
      <c r="A8" s="511" t="s">
        <v>494</v>
      </c>
      <c r="B8" s="511"/>
      <c r="C8" s="511"/>
      <c r="D8" s="511"/>
      <c r="E8" s="511"/>
      <c r="F8" s="511"/>
      <c r="G8" s="49"/>
      <c r="H8" s="115"/>
      <c r="I8" s="116"/>
    </row>
    <row r="9" spans="1:9" ht="13.5" hidden="1" thickBot="1">
      <c r="A9" s="53"/>
      <c r="B9" s="54"/>
      <c r="C9" s="55"/>
      <c r="D9" s="55"/>
      <c r="E9" s="55"/>
      <c r="F9" s="53"/>
      <c r="G9" s="53"/>
      <c r="H9" s="117"/>
      <c r="I9" s="119"/>
    </row>
    <row r="10" spans="1:7" ht="24">
      <c r="A10" s="392" t="s">
        <v>36</v>
      </c>
      <c r="B10" s="393" t="s">
        <v>34</v>
      </c>
      <c r="C10" s="394" t="s">
        <v>35</v>
      </c>
      <c r="D10" s="395" t="s">
        <v>32</v>
      </c>
      <c r="E10" s="395" t="s">
        <v>33</v>
      </c>
      <c r="F10" s="396" t="s">
        <v>495</v>
      </c>
      <c r="G10" s="55"/>
    </row>
    <row r="11" spans="1:7" ht="12.75">
      <c r="A11" s="63">
        <v>1</v>
      </c>
      <c r="B11" s="65">
        <v>4</v>
      </c>
      <c r="C11" s="66">
        <v>5</v>
      </c>
      <c r="D11" s="64">
        <v>2</v>
      </c>
      <c r="E11" s="64">
        <v>3</v>
      </c>
      <c r="F11" s="67">
        <v>6</v>
      </c>
      <c r="G11" s="55"/>
    </row>
    <row r="12" spans="1:7" ht="12.75">
      <c r="A12" s="68" t="s">
        <v>121</v>
      </c>
      <c r="B12" s="69"/>
      <c r="C12" s="66"/>
      <c r="D12" s="64"/>
      <c r="E12" s="64"/>
      <c r="F12" s="80">
        <v>95926</v>
      </c>
      <c r="G12" s="55"/>
    </row>
    <row r="13" spans="1:7" ht="60">
      <c r="A13" s="102" t="s">
        <v>528</v>
      </c>
      <c r="B13" s="70" t="s">
        <v>372</v>
      </c>
      <c r="C13" s="72"/>
      <c r="D13" s="70" t="s">
        <v>109</v>
      </c>
      <c r="E13" s="70" t="s">
        <v>100</v>
      </c>
      <c r="F13" s="80">
        <f>F14+F17+F20+F21</f>
        <v>200</v>
      </c>
      <c r="G13" s="55"/>
    </row>
    <row r="14" spans="1:7" ht="12.75">
      <c r="A14" s="84" t="s">
        <v>220</v>
      </c>
      <c r="B14" s="64" t="s">
        <v>373</v>
      </c>
      <c r="C14" s="76"/>
      <c r="D14" s="64" t="s">
        <v>109</v>
      </c>
      <c r="E14" s="64" t="s">
        <v>100</v>
      </c>
      <c r="F14" s="81">
        <f>F15</f>
        <v>100</v>
      </c>
      <c r="G14" s="55"/>
    </row>
    <row r="15" spans="1:7" ht="89.25" customHeight="1">
      <c r="A15" s="78" t="s">
        <v>467</v>
      </c>
      <c r="B15" s="64" t="s">
        <v>465</v>
      </c>
      <c r="C15" s="76"/>
      <c r="D15" s="64" t="s">
        <v>109</v>
      </c>
      <c r="E15" s="64" t="s">
        <v>100</v>
      </c>
      <c r="F15" s="81">
        <f>F16</f>
        <v>100</v>
      </c>
      <c r="G15" s="55"/>
    </row>
    <row r="16" spans="1:7" ht="27" customHeight="1">
      <c r="A16" s="78" t="s">
        <v>281</v>
      </c>
      <c r="B16" s="64" t="s">
        <v>465</v>
      </c>
      <c r="C16" s="76">
        <v>320</v>
      </c>
      <c r="D16" s="64" t="s">
        <v>109</v>
      </c>
      <c r="E16" s="64" t="s">
        <v>100</v>
      </c>
      <c r="F16" s="81">
        <f>'прил.14'!G244</f>
        <v>100</v>
      </c>
      <c r="G16" s="55"/>
    </row>
    <row r="17" spans="1:7" ht="90.75" customHeight="1">
      <c r="A17" s="78" t="s">
        <v>467</v>
      </c>
      <c r="B17" s="70" t="s">
        <v>387</v>
      </c>
      <c r="C17" s="72">
        <v>320</v>
      </c>
      <c r="D17" s="70" t="s">
        <v>109</v>
      </c>
      <c r="E17" s="70" t="s">
        <v>100</v>
      </c>
      <c r="F17" s="80">
        <v>0</v>
      </c>
      <c r="G17" s="55"/>
    </row>
    <row r="18" spans="1:7" ht="36">
      <c r="A18" s="102" t="s">
        <v>271</v>
      </c>
      <c r="B18" s="70" t="s">
        <v>374</v>
      </c>
      <c r="C18" s="72"/>
      <c r="D18" s="70" t="s">
        <v>109</v>
      </c>
      <c r="E18" s="70" t="s">
        <v>100</v>
      </c>
      <c r="F18" s="80">
        <f>F19</f>
        <v>100</v>
      </c>
      <c r="G18" s="55"/>
    </row>
    <row r="19" spans="1:7" ht="108">
      <c r="A19" s="78" t="s">
        <v>468</v>
      </c>
      <c r="B19" s="64" t="s">
        <v>375</v>
      </c>
      <c r="C19" s="76"/>
      <c r="D19" s="64" t="s">
        <v>109</v>
      </c>
      <c r="E19" s="64" t="s">
        <v>100</v>
      </c>
      <c r="F19" s="81">
        <f>F20</f>
        <v>100</v>
      </c>
      <c r="G19" s="55"/>
    </row>
    <row r="20" spans="1:7" ht="32.25" customHeight="1">
      <c r="A20" s="78" t="s">
        <v>281</v>
      </c>
      <c r="B20" s="64" t="s">
        <v>375</v>
      </c>
      <c r="C20" s="76">
        <v>320</v>
      </c>
      <c r="D20" s="64" t="s">
        <v>109</v>
      </c>
      <c r="E20" s="64" t="s">
        <v>100</v>
      </c>
      <c r="F20" s="81">
        <f>'прил.14'!G252</f>
        <v>100</v>
      </c>
      <c r="G20" s="55"/>
    </row>
    <row r="21" spans="1:7" ht="26.25" customHeight="1">
      <c r="A21" s="78" t="s">
        <v>281</v>
      </c>
      <c r="B21" s="64" t="s">
        <v>487</v>
      </c>
      <c r="C21" s="76">
        <v>320</v>
      </c>
      <c r="D21" s="64" t="s">
        <v>109</v>
      </c>
      <c r="E21" s="64" t="s">
        <v>100</v>
      </c>
      <c r="F21" s="81">
        <f>'прил.14'!G253</f>
        <v>0</v>
      </c>
      <c r="G21" s="55"/>
    </row>
    <row r="22" spans="1:7" ht="36">
      <c r="A22" s="84" t="s">
        <v>278</v>
      </c>
      <c r="B22" s="70" t="s">
        <v>336</v>
      </c>
      <c r="C22" s="72"/>
      <c r="D22" s="70" t="s">
        <v>100</v>
      </c>
      <c r="E22" s="70" t="s">
        <v>105</v>
      </c>
      <c r="F22" s="80">
        <f>F23+F26+F34+F42+F44+F64+F67</f>
        <v>71820.4</v>
      </c>
      <c r="G22" s="55"/>
    </row>
    <row r="23" spans="1:7" ht="36.75" customHeight="1">
      <c r="A23" s="71" t="s">
        <v>268</v>
      </c>
      <c r="B23" s="70" t="s">
        <v>344</v>
      </c>
      <c r="C23" s="72"/>
      <c r="D23" s="70" t="s">
        <v>100</v>
      </c>
      <c r="E23" s="70" t="s">
        <v>105</v>
      </c>
      <c r="F23" s="80">
        <f>F24</f>
        <v>155</v>
      </c>
      <c r="G23" s="55"/>
    </row>
    <row r="24" spans="1:7" ht="102.75" customHeight="1">
      <c r="A24" s="74" t="s">
        <v>272</v>
      </c>
      <c r="B24" s="64" t="s">
        <v>344</v>
      </c>
      <c r="C24" s="76"/>
      <c r="D24" s="64" t="s">
        <v>100</v>
      </c>
      <c r="E24" s="64" t="s">
        <v>105</v>
      </c>
      <c r="F24" s="81">
        <f>F25</f>
        <v>155</v>
      </c>
      <c r="G24" s="55"/>
    </row>
    <row r="25" spans="1:10" s="146" customFormat="1" ht="24">
      <c r="A25" s="77" t="s">
        <v>258</v>
      </c>
      <c r="B25" s="397" t="s">
        <v>345</v>
      </c>
      <c r="C25" s="398">
        <v>240</v>
      </c>
      <c r="D25" s="397" t="s">
        <v>100</v>
      </c>
      <c r="E25" s="397" t="s">
        <v>105</v>
      </c>
      <c r="F25" s="399">
        <f>'прил.14'!G77</f>
        <v>155</v>
      </c>
      <c r="G25" s="400"/>
      <c r="J25" s="147"/>
    </row>
    <row r="26" spans="1:7" ht="40.5" customHeight="1">
      <c r="A26" s="71" t="s">
        <v>222</v>
      </c>
      <c r="B26" s="70" t="s">
        <v>351</v>
      </c>
      <c r="C26" s="72"/>
      <c r="D26" s="70" t="s">
        <v>106</v>
      </c>
      <c r="E26" s="70" t="s">
        <v>97</v>
      </c>
      <c r="F26" s="80">
        <f>F27+F29+F32+F33</f>
        <v>16663.5</v>
      </c>
      <c r="G26" s="55"/>
    </row>
    <row r="27" spans="1:7" ht="87.75" customHeight="1">
      <c r="A27" s="78" t="s">
        <v>422</v>
      </c>
      <c r="B27" s="64" t="s">
        <v>352</v>
      </c>
      <c r="C27" s="76"/>
      <c r="D27" s="64" t="s">
        <v>106</v>
      </c>
      <c r="E27" s="64" t="s">
        <v>97</v>
      </c>
      <c r="F27" s="81">
        <f>F28</f>
        <v>1840.1</v>
      </c>
      <c r="G27" s="55"/>
    </row>
    <row r="28" spans="1:7" ht="24">
      <c r="A28" s="77" t="s">
        <v>258</v>
      </c>
      <c r="B28" s="64" t="s">
        <v>352</v>
      </c>
      <c r="C28" s="76">
        <v>240</v>
      </c>
      <c r="D28" s="64" t="s">
        <v>106</v>
      </c>
      <c r="E28" s="64" t="s">
        <v>97</v>
      </c>
      <c r="F28" s="81">
        <f>'прил.14'!G130</f>
        <v>1840.1</v>
      </c>
      <c r="G28" s="55"/>
    </row>
    <row r="29" spans="1:7" ht="91.5" customHeight="1">
      <c r="A29" s="78" t="s">
        <v>439</v>
      </c>
      <c r="B29" s="64" t="s">
        <v>354</v>
      </c>
      <c r="C29" s="76"/>
      <c r="D29" s="64" t="s">
        <v>106</v>
      </c>
      <c r="E29" s="64" t="s">
        <v>99</v>
      </c>
      <c r="F29" s="81">
        <f>F31</f>
        <v>1200</v>
      </c>
      <c r="G29" s="55"/>
    </row>
    <row r="30" spans="1:7" ht="12.75" hidden="1">
      <c r="A30" s="74" t="s">
        <v>61</v>
      </c>
      <c r="B30" s="64" t="s">
        <v>39</v>
      </c>
      <c r="C30" s="76">
        <v>17</v>
      </c>
      <c r="D30" s="64">
        <v>100</v>
      </c>
      <c r="E30" s="64">
        <v>104</v>
      </c>
      <c r="F30" s="81">
        <v>0</v>
      </c>
      <c r="G30" s="55"/>
    </row>
    <row r="31" spans="1:7" ht="24">
      <c r="A31" s="77" t="s">
        <v>258</v>
      </c>
      <c r="B31" s="64" t="s">
        <v>354</v>
      </c>
      <c r="C31" s="76">
        <v>240</v>
      </c>
      <c r="D31" s="64" t="s">
        <v>106</v>
      </c>
      <c r="E31" s="64" t="s">
        <v>99</v>
      </c>
      <c r="F31" s="81">
        <f>'прил.14'!G150</f>
        <v>1200</v>
      </c>
      <c r="G31" s="55"/>
    </row>
    <row r="32" spans="1:7" ht="101.25" customHeight="1">
      <c r="A32" s="93" t="s">
        <v>5</v>
      </c>
      <c r="B32" s="90" t="s">
        <v>24</v>
      </c>
      <c r="C32" s="90" t="s">
        <v>253</v>
      </c>
      <c r="D32" s="64" t="s">
        <v>106</v>
      </c>
      <c r="E32" s="92" t="s">
        <v>99</v>
      </c>
      <c r="F32" s="81">
        <f>'прил.14'!G155</f>
        <v>13309.7</v>
      </c>
      <c r="G32" s="55"/>
    </row>
    <row r="33" spans="1:7" ht="104.25" customHeight="1">
      <c r="A33" s="93" t="s">
        <v>5</v>
      </c>
      <c r="B33" s="90" t="s">
        <v>24</v>
      </c>
      <c r="C33" s="90" t="s">
        <v>253</v>
      </c>
      <c r="D33" s="64" t="s">
        <v>106</v>
      </c>
      <c r="E33" s="92" t="s">
        <v>99</v>
      </c>
      <c r="F33" s="81">
        <f>'прил.14'!G156</f>
        <v>313.7</v>
      </c>
      <c r="G33" s="55"/>
    </row>
    <row r="34" spans="1:7" s="151" customFormat="1" ht="25.5" customHeight="1">
      <c r="A34" s="71" t="s">
        <v>223</v>
      </c>
      <c r="B34" s="70" t="s">
        <v>348</v>
      </c>
      <c r="C34" s="72"/>
      <c r="D34" s="70" t="s">
        <v>106</v>
      </c>
      <c r="E34" s="70" t="s">
        <v>100</v>
      </c>
      <c r="F34" s="80">
        <f>F35+F38+F40+F41</f>
        <v>9277</v>
      </c>
      <c r="G34" s="401"/>
    </row>
    <row r="35" spans="1:7" ht="99" customHeight="1">
      <c r="A35" s="78" t="s">
        <v>423</v>
      </c>
      <c r="B35" s="64" t="s">
        <v>349</v>
      </c>
      <c r="C35" s="76"/>
      <c r="D35" s="64" t="s">
        <v>101</v>
      </c>
      <c r="E35" s="64" t="s">
        <v>105</v>
      </c>
      <c r="F35" s="81">
        <f>F36+F37</f>
        <v>2338.6</v>
      </c>
      <c r="G35" s="55"/>
    </row>
    <row r="36" spans="1:11" ht="24" customHeight="1">
      <c r="A36" s="77" t="s">
        <v>258</v>
      </c>
      <c r="B36" s="64" t="s">
        <v>349</v>
      </c>
      <c r="C36" s="76">
        <v>240</v>
      </c>
      <c r="D36" s="64" t="s">
        <v>101</v>
      </c>
      <c r="E36" s="64" t="s">
        <v>105</v>
      </c>
      <c r="F36" s="81">
        <f>'прил.14'!G104</f>
        <v>1938.6</v>
      </c>
      <c r="G36" s="55"/>
      <c r="K36" s="113" t="s">
        <v>74</v>
      </c>
    </row>
    <row r="37" spans="1:7" ht="90.75" customHeight="1">
      <c r="A37" s="86" t="s">
        <v>323</v>
      </c>
      <c r="B37" s="64" t="s">
        <v>20</v>
      </c>
      <c r="C37" s="76">
        <v>240</v>
      </c>
      <c r="D37" s="64" t="s">
        <v>101</v>
      </c>
      <c r="E37" s="64" t="s">
        <v>105</v>
      </c>
      <c r="F37" s="81">
        <f>'прил.14'!G106</f>
        <v>400</v>
      </c>
      <c r="G37" s="55"/>
    </row>
    <row r="38" spans="1:7" ht="86.25" customHeight="1">
      <c r="A38" s="78" t="s">
        <v>440</v>
      </c>
      <c r="B38" s="64" t="s">
        <v>335</v>
      </c>
      <c r="C38" s="72"/>
      <c r="D38" s="64" t="s">
        <v>106</v>
      </c>
      <c r="E38" s="64" t="s">
        <v>100</v>
      </c>
      <c r="F38" s="81">
        <f>F39</f>
        <v>716.5</v>
      </c>
      <c r="G38" s="55"/>
    </row>
    <row r="39" spans="1:7" ht="24">
      <c r="A39" s="77" t="s">
        <v>258</v>
      </c>
      <c r="B39" s="64" t="s">
        <v>335</v>
      </c>
      <c r="C39" s="76">
        <v>240</v>
      </c>
      <c r="D39" s="64" t="s">
        <v>106</v>
      </c>
      <c r="E39" s="64" t="s">
        <v>100</v>
      </c>
      <c r="F39" s="81">
        <f>'прил.14'!G164</f>
        <v>716.5</v>
      </c>
      <c r="G39" s="55"/>
    </row>
    <row r="40" spans="1:7" ht="91.5" customHeight="1">
      <c r="A40" s="86" t="s">
        <v>323</v>
      </c>
      <c r="B40" s="64" t="s">
        <v>20</v>
      </c>
      <c r="C40" s="76">
        <v>240</v>
      </c>
      <c r="D40" s="64" t="s">
        <v>101</v>
      </c>
      <c r="E40" s="64" t="s">
        <v>105</v>
      </c>
      <c r="F40" s="81">
        <f>'прил.14'!G107</f>
        <v>5800.9</v>
      </c>
      <c r="G40" s="55"/>
    </row>
    <row r="41" spans="1:7" ht="45.75" customHeight="1">
      <c r="A41" s="236" t="s">
        <v>402</v>
      </c>
      <c r="B41" s="64" t="s">
        <v>519</v>
      </c>
      <c r="C41" s="76">
        <v>240</v>
      </c>
      <c r="D41" s="64" t="s">
        <v>101</v>
      </c>
      <c r="E41" s="64" t="s">
        <v>105</v>
      </c>
      <c r="F41" s="81">
        <f>'прил.14'!G108</f>
        <v>421</v>
      </c>
      <c r="G41" s="55"/>
    </row>
    <row r="42" spans="1:7" ht="40.5" customHeight="1">
      <c r="A42" s="84" t="s">
        <v>441</v>
      </c>
      <c r="B42" s="94" t="s">
        <v>381</v>
      </c>
      <c r="C42" s="94" t="s">
        <v>253</v>
      </c>
      <c r="D42" s="70" t="s">
        <v>106</v>
      </c>
      <c r="E42" s="95" t="s">
        <v>99</v>
      </c>
      <c r="F42" s="80">
        <f>F43</f>
        <v>0</v>
      </c>
      <c r="G42" s="55"/>
    </row>
    <row r="43" spans="1:7" ht="80.25" customHeight="1">
      <c r="A43" s="93" t="s">
        <v>442</v>
      </c>
      <c r="B43" s="90" t="s">
        <v>382</v>
      </c>
      <c r="C43" s="90" t="s">
        <v>253</v>
      </c>
      <c r="D43" s="64" t="s">
        <v>106</v>
      </c>
      <c r="E43" s="92" t="s">
        <v>99</v>
      </c>
      <c r="F43" s="81">
        <f>'прил.14'!G157</f>
        <v>0</v>
      </c>
      <c r="G43" s="55"/>
    </row>
    <row r="44" spans="1:7" ht="28.5" customHeight="1">
      <c r="A44" s="71" t="s">
        <v>225</v>
      </c>
      <c r="B44" s="70" t="s">
        <v>355</v>
      </c>
      <c r="C44" s="72"/>
      <c r="D44" s="70" t="s">
        <v>106</v>
      </c>
      <c r="E44" s="70" t="s">
        <v>100</v>
      </c>
      <c r="F44" s="80">
        <f>F45+F50+F52+F54+F56+F58+F59+F60+F61+F62</f>
        <v>25008.8</v>
      </c>
      <c r="G44" s="55"/>
    </row>
    <row r="45" spans="1:7" ht="65.25" customHeight="1">
      <c r="A45" s="74" t="s">
        <v>443</v>
      </c>
      <c r="B45" s="64" t="s">
        <v>356</v>
      </c>
      <c r="C45" s="76"/>
      <c r="D45" s="64" t="s">
        <v>106</v>
      </c>
      <c r="E45" s="64" t="s">
        <v>100</v>
      </c>
      <c r="F45" s="81">
        <f>F46</f>
        <v>7152</v>
      </c>
      <c r="G45" s="55"/>
    </row>
    <row r="46" spans="1:7" ht="24">
      <c r="A46" s="77" t="s">
        <v>258</v>
      </c>
      <c r="B46" s="64" t="s">
        <v>356</v>
      </c>
      <c r="C46" s="76">
        <v>240</v>
      </c>
      <c r="D46" s="64" t="s">
        <v>106</v>
      </c>
      <c r="E46" s="64" t="s">
        <v>100</v>
      </c>
      <c r="F46" s="81">
        <f>'прил.14'!G166</f>
        <v>7152</v>
      </c>
      <c r="G46" s="55"/>
    </row>
    <row r="47" spans="1:7" ht="51.75" customHeight="1">
      <c r="A47" s="74" t="s">
        <v>437</v>
      </c>
      <c r="B47" s="64">
        <v>9900000</v>
      </c>
      <c r="C47" s="72"/>
      <c r="D47" s="64" t="s">
        <v>97</v>
      </c>
      <c r="E47" s="64" t="s">
        <v>102</v>
      </c>
      <c r="F47" s="81">
        <f>F48</f>
        <v>0</v>
      </c>
      <c r="G47" s="55"/>
    </row>
    <row r="48" spans="1:7" ht="24">
      <c r="A48" s="74" t="s">
        <v>96</v>
      </c>
      <c r="B48" s="64">
        <v>9900022</v>
      </c>
      <c r="C48" s="76"/>
      <c r="D48" s="64" t="s">
        <v>97</v>
      </c>
      <c r="E48" s="64" t="s">
        <v>102</v>
      </c>
      <c r="F48" s="81">
        <f>F49</f>
        <v>0</v>
      </c>
      <c r="G48" s="55"/>
    </row>
    <row r="49" spans="1:7" ht="33" customHeight="1">
      <c r="A49" s="74" t="s">
        <v>78</v>
      </c>
      <c r="B49" s="64">
        <v>9900022</v>
      </c>
      <c r="C49" s="76">
        <v>244</v>
      </c>
      <c r="D49" s="64" t="s">
        <v>97</v>
      </c>
      <c r="E49" s="64" t="s">
        <v>102</v>
      </c>
      <c r="F49" s="81">
        <v>0</v>
      </c>
      <c r="G49" s="55"/>
    </row>
    <row r="50" spans="1:7" ht="60">
      <c r="A50" s="74" t="s">
        <v>444</v>
      </c>
      <c r="B50" s="64" t="s">
        <v>357</v>
      </c>
      <c r="C50" s="76"/>
      <c r="D50" s="64" t="s">
        <v>106</v>
      </c>
      <c r="E50" s="64" t="s">
        <v>100</v>
      </c>
      <c r="F50" s="81">
        <f>F51</f>
        <v>551.3</v>
      </c>
      <c r="G50" s="55"/>
    </row>
    <row r="51" spans="1:7" ht="24">
      <c r="A51" s="77" t="s">
        <v>258</v>
      </c>
      <c r="B51" s="64" t="s">
        <v>357</v>
      </c>
      <c r="C51" s="76">
        <v>240</v>
      </c>
      <c r="D51" s="64" t="s">
        <v>106</v>
      </c>
      <c r="E51" s="64" t="s">
        <v>100</v>
      </c>
      <c r="F51" s="81">
        <f>'прил.14'!G169</f>
        <v>551.3</v>
      </c>
      <c r="G51" s="55"/>
    </row>
    <row r="52" spans="1:7" ht="60.75" customHeight="1">
      <c r="A52" s="74" t="s">
        <v>445</v>
      </c>
      <c r="B52" s="64" t="s">
        <v>358</v>
      </c>
      <c r="C52" s="76"/>
      <c r="D52" s="64" t="s">
        <v>106</v>
      </c>
      <c r="E52" s="64" t="s">
        <v>100</v>
      </c>
      <c r="F52" s="81">
        <f>F53</f>
        <v>100</v>
      </c>
      <c r="G52" s="55"/>
    </row>
    <row r="53" spans="1:7" ht="24">
      <c r="A53" s="77" t="s">
        <v>258</v>
      </c>
      <c r="B53" s="64" t="s">
        <v>358</v>
      </c>
      <c r="C53" s="76">
        <v>240</v>
      </c>
      <c r="D53" s="64" t="s">
        <v>106</v>
      </c>
      <c r="E53" s="64" t="s">
        <v>100</v>
      </c>
      <c r="F53" s="81">
        <f>'прил.14'!G173</f>
        <v>100</v>
      </c>
      <c r="G53" s="55"/>
    </row>
    <row r="54" spans="1:7" ht="93" customHeight="1">
      <c r="A54" s="74" t="s">
        <v>446</v>
      </c>
      <c r="B54" s="64" t="s">
        <v>359</v>
      </c>
      <c r="C54" s="76"/>
      <c r="D54" s="64" t="s">
        <v>106</v>
      </c>
      <c r="E54" s="64" t="s">
        <v>100</v>
      </c>
      <c r="F54" s="81">
        <f>F55</f>
        <v>491.1</v>
      </c>
      <c r="G54" s="55"/>
    </row>
    <row r="55" spans="1:7" ht="24">
      <c r="A55" s="77" t="s">
        <v>258</v>
      </c>
      <c r="B55" s="64" t="s">
        <v>359</v>
      </c>
      <c r="C55" s="76">
        <v>240</v>
      </c>
      <c r="D55" s="64" t="s">
        <v>106</v>
      </c>
      <c r="E55" s="64" t="s">
        <v>100</v>
      </c>
      <c r="F55" s="81">
        <f>'прил.14'!G179</f>
        <v>491.1</v>
      </c>
      <c r="G55" s="55"/>
    </row>
    <row r="56" spans="1:7" ht="72">
      <c r="A56" s="74" t="s">
        <v>425</v>
      </c>
      <c r="B56" s="64" t="s">
        <v>360</v>
      </c>
      <c r="C56" s="76"/>
      <c r="D56" s="64" t="s">
        <v>106</v>
      </c>
      <c r="E56" s="64" t="s">
        <v>100</v>
      </c>
      <c r="F56" s="81">
        <f>F57</f>
        <v>100</v>
      </c>
      <c r="G56" s="55"/>
    </row>
    <row r="57" spans="1:7" ht="24">
      <c r="A57" s="77" t="s">
        <v>258</v>
      </c>
      <c r="B57" s="64" t="s">
        <v>360</v>
      </c>
      <c r="C57" s="76">
        <v>240</v>
      </c>
      <c r="D57" s="64" t="s">
        <v>106</v>
      </c>
      <c r="E57" s="64" t="s">
        <v>100</v>
      </c>
      <c r="F57" s="81">
        <f>'прил.14'!G181</f>
        <v>100</v>
      </c>
      <c r="G57" s="55"/>
    </row>
    <row r="58" spans="1:7" ht="90.75" customHeight="1">
      <c r="A58" s="74" t="s">
        <v>425</v>
      </c>
      <c r="B58" s="64" t="s">
        <v>520</v>
      </c>
      <c r="C58" s="76">
        <v>240</v>
      </c>
      <c r="D58" s="64" t="s">
        <v>106</v>
      </c>
      <c r="E58" s="64" t="s">
        <v>100</v>
      </c>
      <c r="F58" s="81">
        <f>'прил.14'!G186</f>
        <v>1418.4</v>
      </c>
      <c r="G58" s="55"/>
    </row>
    <row r="59" spans="1:7" ht="90.75" customHeight="1">
      <c r="A59" s="71" t="s">
        <v>425</v>
      </c>
      <c r="B59" s="442" t="s">
        <v>486</v>
      </c>
      <c r="C59" s="72">
        <v>240</v>
      </c>
      <c r="D59" s="70" t="s">
        <v>106</v>
      </c>
      <c r="E59" s="70" t="s">
        <v>100</v>
      </c>
      <c r="F59" s="80">
        <f>'прил.14'!G184</f>
        <v>100</v>
      </c>
      <c r="G59" s="55"/>
    </row>
    <row r="60" spans="1:7" ht="92.25" customHeight="1">
      <c r="A60" s="74" t="s">
        <v>425</v>
      </c>
      <c r="B60" s="64" t="s">
        <v>520</v>
      </c>
      <c r="C60" s="76">
        <v>240</v>
      </c>
      <c r="D60" s="64" t="s">
        <v>106</v>
      </c>
      <c r="E60" s="64" t="s">
        <v>100</v>
      </c>
      <c r="F60" s="81">
        <v>100</v>
      </c>
      <c r="G60" s="55"/>
    </row>
    <row r="61" spans="1:7" ht="89.25" customHeight="1">
      <c r="A61" s="71" t="s">
        <v>425</v>
      </c>
      <c r="B61" s="70" t="s">
        <v>4</v>
      </c>
      <c r="C61" s="72">
        <v>240</v>
      </c>
      <c r="D61" s="70" t="s">
        <v>106</v>
      </c>
      <c r="E61" s="70" t="s">
        <v>100</v>
      </c>
      <c r="F61" s="80">
        <v>0</v>
      </c>
      <c r="G61" s="55"/>
    </row>
    <row r="62" spans="1:7" ht="77.25" customHeight="1">
      <c r="A62" s="74" t="s">
        <v>447</v>
      </c>
      <c r="B62" s="70" t="s">
        <v>361</v>
      </c>
      <c r="C62" s="72">
        <v>610</v>
      </c>
      <c r="D62" s="70" t="s">
        <v>106</v>
      </c>
      <c r="E62" s="70" t="s">
        <v>100</v>
      </c>
      <c r="F62" s="80">
        <f>F63</f>
        <v>14996</v>
      </c>
      <c r="G62" s="55"/>
    </row>
    <row r="63" spans="1:7" ht="39" customHeight="1">
      <c r="A63" s="74" t="s">
        <v>283</v>
      </c>
      <c r="B63" s="64" t="s">
        <v>361</v>
      </c>
      <c r="C63" s="76">
        <v>610</v>
      </c>
      <c r="D63" s="64" t="s">
        <v>106</v>
      </c>
      <c r="E63" s="64" t="s">
        <v>100</v>
      </c>
      <c r="F63" s="81">
        <f>'прил.14'!G191</f>
        <v>14996</v>
      </c>
      <c r="G63" s="55"/>
    </row>
    <row r="64" spans="1:7" ht="36">
      <c r="A64" s="84" t="s">
        <v>226</v>
      </c>
      <c r="B64" s="70" t="s">
        <v>363</v>
      </c>
      <c r="C64" s="72"/>
      <c r="D64" s="70" t="s">
        <v>102</v>
      </c>
      <c r="E64" s="70" t="s">
        <v>102</v>
      </c>
      <c r="F64" s="80">
        <f>F65</f>
        <v>253</v>
      </c>
      <c r="G64" s="55"/>
    </row>
    <row r="65" spans="1:7" ht="70.5" customHeight="1">
      <c r="A65" s="78" t="s">
        <v>448</v>
      </c>
      <c r="B65" s="64" t="s">
        <v>364</v>
      </c>
      <c r="C65" s="76"/>
      <c r="D65" s="64" t="s">
        <v>102</v>
      </c>
      <c r="E65" s="64" t="s">
        <v>102</v>
      </c>
      <c r="F65" s="81">
        <f>F66</f>
        <v>253</v>
      </c>
      <c r="G65" s="55"/>
    </row>
    <row r="66" spans="1:10" ht="24">
      <c r="A66" s="77" t="s">
        <v>258</v>
      </c>
      <c r="B66" s="64" t="s">
        <v>364</v>
      </c>
      <c r="C66" s="76">
        <v>240</v>
      </c>
      <c r="D66" s="64" t="s">
        <v>102</v>
      </c>
      <c r="E66" s="64" t="s">
        <v>102</v>
      </c>
      <c r="F66" s="81">
        <f>'прил.14'!G202</f>
        <v>253</v>
      </c>
      <c r="G66" s="55"/>
      <c r="J66" s="155"/>
    </row>
    <row r="67" spans="1:7" ht="46.5" customHeight="1">
      <c r="A67" s="84" t="s">
        <v>279</v>
      </c>
      <c r="B67" s="70" t="s">
        <v>365</v>
      </c>
      <c r="C67" s="72"/>
      <c r="D67" s="70" t="s">
        <v>108</v>
      </c>
      <c r="E67" s="70" t="s">
        <v>97</v>
      </c>
      <c r="F67" s="80">
        <f>F68</f>
        <v>20463.1</v>
      </c>
      <c r="G67" s="55"/>
    </row>
    <row r="68" spans="1:7" ht="36">
      <c r="A68" s="84" t="s">
        <v>278</v>
      </c>
      <c r="B68" s="64" t="s">
        <v>365</v>
      </c>
      <c r="C68" s="72"/>
      <c r="D68" s="64" t="s">
        <v>108</v>
      </c>
      <c r="E68" s="64" t="s">
        <v>97</v>
      </c>
      <c r="F68" s="81">
        <f>F69+F76+F78+F81+F88+F89+F82+F80+F74</f>
        <v>20463.1</v>
      </c>
      <c r="G68" s="55"/>
    </row>
    <row r="69" spans="1:7" ht="87.75" customHeight="1">
      <c r="A69" s="78" t="s">
        <v>449</v>
      </c>
      <c r="B69" s="64" t="s">
        <v>366</v>
      </c>
      <c r="C69" s="76"/>
      <c r="D69" s="64" t="s">
        <v>108</v>
      </c>
      <c r="E69" s="64" t="s">
        <v>97</v>
      </c>
      <c r="F69" s="81">
        <f>F72+F73+F75</f>
        <v>7658.6</v>
      </c>
      <c r="G69" s="55"/>
    </row>
    <row r="70" spans="1:7" ht="12.75">
      <c r="A70" s="74" t="s">
        <v>197</v>
      </c>
      <c r="B70" s="64">
        <v>270110</v>
      </c>
      <c r="C70" s="72"/>
      <c r="D70" s="64" t="s">
        <v>108</v>
      </c>
      <c r="E70" s="64" t="s">
        <v>97</v>
      </c>
      <c r="F70" s="81">
        <f>F71</f>
        <v>0</v>
      </c>
      <c r="G70" s="55"/>
    </row>
    <row r="71" spans="1:7" ht="36">
      <c r="A71" s="74" t="s">
        <v>198</v>
      </c>
      <c r="B71" s="64">
        <v>270110</v>
      </c>
      <c r="C71" s="76">
        <v>111</v>
      </c>
      <c r="D71" s="64" t="s">
        <v>108</v>
      </c>
      <c r="E71" s="64" t="s">
        <v>97</v>
      </c>
      <c r="F71" s="81">
        <v>0</v>
      </c>
      <c r="G71" s="55"/>
    </row>
    <row r="72" spans="1:7" ht="12.75">
      <c r="A72" s="77" t="s">
        <v>261</v>
      </c>
      <c r="B72" s="64" t="s">
        <v>366</v>
      </c>
      <c r="C72" s="76">
        <v>110</v>
      </c>
      <c r="D72" s="64" t="s">
        <v>108</v>
      </c>
      <c r="E72" s="64" t="s">
        <v>97</v>
      </c>
      <c r="F72" s="81">
        <f>'прил.14'!G211</f>
        <v>3603.6</v>
      </c>
      <c r="G72" s="55"/>
    </row>
    <row r="73" spans="1:7" ht="24">
      <c r="A73" s="77" t="s">
        <v>258</v>
      </c>
      <c r="B73" s="64" t="s">
        <v>366</v>
      </c>
      <c r="C73" s="76">
        <v>240</v>
      </c>
      <c r="D73" s="64" t="s">
        <v>108</v>
      </c>
      <c r="E73" s="64" t="s">
        <v>97</v>
      </c>
      <c r="F73" s="81">
        <f>'прил.14'!G215</f>
        <v>4010</v>
      </c>
      <c r="G73" s="55"/>
    </row>
    <row r="74" spans="1:7" s="480" customFormat="1" ht="35.25" customHeight="1">
      <c r="A74" s="477" t="s">
        <v>484</v>
      </c>
      <c r="B74" s="475" t="s">
        <v>366</v>
      </c>
      <c r="C74" s="476">
        <v>830</v>
      </c>
      <c r="D74" s="475" t="s">
        <v>108</v>
      </c>
      <c r="E74" s="475" t="s">
        <v>97</v>
      </c>
      <c r="F74" s="478">
        <f>'прил.14'!G216</f>
        <v>138</v>
      </c>
      <c r="G74" s="479"/>
    </row>
    <row r="75" spans="1:7" ht="19.5" customHeight="1">
      <c r="A75" s="74" t="s">
        <v>75</v>
      </c>
      <c r="B75" s="64" t="s">
        <v>366</v>
      </c>
      <c r="C75" s="76">
        <v>850</v>
      </c>
      <c r="D75" s="64" t="s">
        <v>108</v>
      </c>
      <c r="E75" s="64" t="s">
        <v>97</v>
      </c>
      <c r="F75" s="81">
        <f>'прил.14'!G217</f>
        <v>45</v>
      </c>
      <c r="G75" s="55"/>
    </row>
    <row r="76" spans="1:7" ht="82.5" customHeight="1">
      <c r="A76" s="78" t="s">
        <v>450</v>
      </c>
      <c r="B76" s="64" t="s">
        <v>367</v>
      </c>
      <c r="C76" s="76"/>
      <c r="D76" s="64" t="s">
        <v>108</v>
      </c>
      <c r="E76" s="64" t="s">
        <v>97</v>
      </c>
      <c r="F76" s="81">
        <f>F77</f>
        <v>30</v>
      </c>
      <c r="G76" s="55"/>
    </row>
    <row r="77" spans="1:7" ht="24">
      <c r="A77" s="77" t="s">
        <v>258</v>
      </c>
      <c r="B77" s="64" t="s">
        <v>367</v>
      </c>
      <c r="C77" s="76">
        <v>240</v>
      </c>
      <c r="D77" s="64" t="s">
        <v>108</v>
      </c>
      <c r="E77" s="64" t="s">
        <v>97</v>
      </c>
      <c r="F77" s="81">
        <f>'прил.14'!G218</f>
        <v>30</v>
      </c>
      <c r="G77" s="55"/>
    </row>
    <row r="78" spans="1:7" ht="90" customHeight="1">
      <c r="A78" s="78" t="s">
        <v>451</v>
      </c>
      <c r="B78" s="64" t="s">
        <v>368</v>
      </c>
      <c r="C78" s="76"/>
      <c r="D78" s="64" t="s">
        <v>108</v>
      </c>
      <c r="E78" s="64" t="s">
        <v>97</v>
      </c>
      <c r="F78" s="81">
        <f>F79</f>
        <v>1000</v>
      </c>
      <c r="G78" s="55"/>
    </row>
    <row r="79" spans="1:7" ht="24">
      <c r="A79" s="77" t="s">
        <v>258</v>
      </c>
      <c r="B79" s="64" t="s">
        <v>368</v>
      </c>
      <c r="C79" s="76">
        <v>240</v>
      </c>
      <c r="D79" s="64" t="s">
        <v>108</v>
      </c>
      <c r="E79" s="64" t="s">
        <v>97</v>
      </c>
      <c r="F79" s="81">
        <f>'прил.14'!G220</f>
        <v>1000</v>
      </c>
      <c r="G79" s="55"/>
    </row>
    <row r="80" spans="1:7" ht="37.5" customHeight="1">
      <c r="A80" s="474" t="s">
        <v>471</v>
      </c>
      <c r="B80" s="475" t="s">
        <v>472</v>
      </c>
      <c r="C80" s="76">
        <v>240</v>
      </c>
      <c r="D80" s="64" t="s">
        <v>108</v>
      </c>
      <c r="E80" s="64" t="s">
        <v>97</v>
      </c>
      <c r="F80" s="81">
        <f>'прил.14'!G222</f>
        <v>5777</v>
      </c>
      <c r="G80" s="55"/>
    </row>
    <row r="81" spans="1:7" ht="103.5" customHeight="1">
      <c r="A81" s="97" t="s">
        <v>452</v>
      </c>
      <c r="B81" s="64" t="s">
        <v>369</v>
      </c>
      <c r="C81" s="76"/>
      <c r="D81" s="64" t="s">
        <v>108</v>
      </c>
      <c r="E81" s="64" t="s">
        <v>97</v>
      </c>
      <c r="F81" s="81">
        <f>F84+F87+F220+F86</f>
        <v>1789.5</v>
      </c>
      <c r="G81" s="55"/>
    </row>
    <row r="82" spans="1:7" ht="12.75">
      <c r="A82" s="74" t="s">
        <v>197</v>
      </c>
      <c r="B82" s="64" t="s">
        <v>21</v>
      </c>
      <c r="C82" s="72"/>
      <c r="D82" s="64" t="s">
        <v>108</v>
      </c>
      <c r="E82" s="64" t="s">
        <v>97</v>
      </c>
      <c r="F82" s="81">
        <f>F83</f>
        <v>4070</v>
      </c>
      <c r="G82" s="55"/>
    </row>
    <row r="83" spans="1:7" ht="24.75" customHeight="1">
      <c r="A83" s="74" t="s">
        <v>198</v>
      </c>
      <c r="B83" s="64" t="s">
        <v>21</v>
      </c>
      <c r="C83" s="76">
        <v>111</v>
      </c>
      <c r="D83" s="64" t="s">
        <v>108</v>
      </c>
      <c r="E83" s="64" t="s">
        <v>97</v>
      </c>
      <c r="F83" s="81">
        <f>'прил.14'!G212</f>
        <v>4070</v>
      </c>
      <c r="G83" s="55"/>
    </row>
    <row r="84" spans="1:7" ht="12.75">
      <c r="A84" s="77" t="s">
        <v>261</v>
      </c>
      <c r="B84" s="64" t="s">
        <v>369</v>
      </c>
      <c r="C84" s="76">
        <v>110</v>
      </c>
      <c r="D84" s="64" t="s">
        <v>108</v>
      </c>
      <c r="E84" s="64" t="s">
        <v>97</v>
      </c>
      <c r="F84" s="81">
        <f>'прил.14'!G226</f>
        <v>1644.5</v>
      </c>
      <c r="G84" s="55"/>
    </row>
    <row r="85" spans="1:7" ht="33.75" customHeight="1">
      <c r="A85" s="74" t="s">
        <v>77</v>
      </c>
      <c r="B85" s="64">
        <v>270023</v>
      </c>
      <c r="C85" s="76">
        <v>242</v>
      </c>
      <c r="D85" s="64" t="s">
        <v>108</v>
      </c>
      <c r="E85" s="64" t="s">
        <v>97</v>
      </c>
      <c r="F85" s="81">
        <v>0</v>
      </c>
      <c r="G85" s="55"/>
    </row>
    <row r="86" spans="1:7" ht="82.5" customHeight="1">
      <c r="A86" s="71" t="s">
        <v>83</v>
      </c>
      <c r="B86" s="70" t="s">
        <v>385</v>
      </c>
      <c r="C86" s="72">
        <v>110</v>
      </c>
      <c r="D86" s="70" t="s">
        <v>108</v>
      </c>
      <c r="E86" s="70" t="s">
        <v>97</v>
      </c>
      <c r="F86" s="80">
        <v>0</v>
      </c>
      <c r="G86" s="55"/>
    </row>
    <row r="87" spans="1:10" ht="31.5" customHeight="1">
      <c r="A87" s="74" t="s">
        <v>78</v>
      </c>
      <c r="B87" s="64" t="s">
        <v>369</v>
      </c>
      <c r="C87" s="76">
        <v>240</v>
      </c>
      <c r="D87" s="64" t="s">
        <v>108</v>
      </c>
      <c r="E87" s="64" t="s">
        <v>97</v>
      </c>
      <c r="F87" s="81">
        <f>'прил.14'!G229</f>
        <v>145</v>
      </c>
      <c r="G87" s="98"/>
      <c r="H87" s="157"/>
      <c r="I87" s="157"/>
      <c r="J87" s="157"/>
    </row>
    <row r="88" spans="1:10" ht="39.75" customHeight="1">
      <c r="A88" s="74" t="s">
        <v>83</v>
      </c>
      <c r="B88" s="64" t="s">
        <v>21</v>
      </c>
      <c r="C88" s="76">
        <v>110</v>
      </c>
      <c r="D88" s="64" t="s">
        <v>108</v>
      </c>
      <c r="E88" s="64" t="s">
        <v>97</v>
      </c>
      <c r="F88" s="81">
        <v>0</v>
      </c>
      <c r="G88" s="98"/>
      <c r="H88" s="157"/>
      <c r="I88" s="157"/>
      <c r="J88" s="157"/>
    </row>
    <row r="89" spans="1:7" ht="42" customHeight="1">
      <c r="A89" s="71" t="s">
        <v>83</v>
      </c>
      <c r="B89" s="70" t="s">
        <v>385</v>
      </c>
      <c r="C89" s="72">
        <v>110</v>
      </c>
      <c r="D89" s="70" t="s">
        <v>108</v>
      </c>
      <c r="E89" s="70" t="s">
        <v>97</v>
      </c>
      <c r="F89" s="80">
        <v>0</v>
      </c>
      <c r="G89" s="55"/>
    </row>
    <row r="90" spans="1:7" ht="24">
      <c r="A90" s="87" t="s">
        <v>227</v>
      </c>
      <c r="B90" s="70" t="s">
        <v>346</v>
      </c>
      <c r="C90" s="72"/>
      <c r="D90" s="64"/>
      <c r="E90" s="64"/>
      <c r="F90" s="81">
        <f>F97+F114+F123+F128+F132</f>
        <v>21899.500000000004</v>
      </c>
      <c r="G90" s="55"/>
    </row>
    <row r="91" spans="1:7" ht="36">
      <c r="A91" s="78" t="s">
        <v>224</v>
      </c>
      <c r="B91" s="64">
        <v>9907014</v>
      </c>
      <c r="C91" s="72"/>
      <c r="D91" s="64" t="s">
        <v>101</v>
      </c>
      <c r="E91" s="64" t="s">
        <v>105</v>
      </c>
      <c r="F91" s="81">
        <f>F92</f>
        <v>0</v>
      </c>
      <c r="G91" s="55"/>
    </row>
    <row r="92" spans="1:7" ht="37.5" customHeight="1">
      <c r="A92" s="71" t="s">
        <v>223</v>
      </c>
      <c r="B92" s="64">
        <v>9907014</v>
      </c>
      <c r="C92" s="76">
        <v>244</v>
      </c>
      <c r="D92" s="64" t="s">
        <v>101</v>
      </c>
      <c r="E92" s="64" t="s">
        <v>105</v>
      </c>
      <c r="F92" s="81">
        <v>0</v>
      </c>
      <c r="G92" s="55"/>
    </row>
    <row r="93" spans="1:7" ht="36">
      <c r="A93" s="78" t="s">
        <v>224</v>
      </c>
      <c r="B93" s="64">
        <v>9907088</v>
      </c>
      <c r="C93" s="72"/>
      <c r="D93" s="64" t="s">
        <v>101</v>
      </c>
      <c r="E93" s="64" t="s">
        <v>105</v>
      </c>
      <c r="F93" s="81">
        <f>F94</f>
        <v>0</v>
      </c>
      <c r="G93" s="55"/>
    </row>
    <row r="94" spans="1:7" ht="39.75" customHeight="1">
      <c r="A94" s="71" t="s">
        <v>223</v>
      </c>
      <c r="B94" s="64">
        <v>9907088</v>
      </c>
      <c r="C94" s="76">
        <v>244</v>
      </c>
      <c r="D94" s="64" t="s">
        <v>101</v>
      </c>
      <c r="E94" s="64" t="s">
        <v>105</v>
      </c>
      <c r="F94" s="81">
        <v>0</v>
      </c>
      <c r="G94" s="55"/>
    </row>
    <row r="95" spans="1:7" ht="36">
      <c r="A95" s="78" t="s">
        <v>224</v>
      </c>
      <c r="B95" s="64">
        <v>9907420</v>
      </c>
      <c r="C95" s="72"/>
      <c r="D95" s="64" t="s">
        <v>101</v>
      </c>
      <c r="E95" s="64" t="s">
        <v>105</v>
      </c>
      <c r="F95" s="81">
        <f>F96</f>
        <v>0</v>
      </c>
      <c r="G95" s="55"/>
    </row>
    <row r="96" spans="1:7" ht="39.75" customHeight="1">
      <c r="A96" s="71" t="s">
        <v>223</v>
      </c>
      <c r="B96" s="64">
        <v>9907420</v>
      </c>
      <c r="C96" s="76">
        <v>244</v>
      </c>
      <c r="D96" s="64" t="s">
        <v>101</v>
      </c>
      <c r="E96" s="64" t="s">
        <v>105</v>
      </c>
      <c r="F96" s="81">
        <v>0</v>
      </c>
      <c r="G96" s="55"/>
    </row>
    <row r="97" spans="1:7" ht="24">
      <c r="A97" s="87" t="s">
        <v>227</v>
      </c>
      <c r="B97" s="70" t="s">
        <v>339</v>
      </c>
      <c r="C97" s="72"/>
      <c r="D97" s="70"/>
      <c r="E97" s="70"/>
      <c r="F97" s="80">
        <f>F98+F103+F108+F113+F109</f>
        <v>19105.600000000002</v>
      </c>
      <c r="G97" s="55"/>
    </row>
    <row r="98" spans="1:7" ht="27.75" customHeight="1">
      <c r="A98" s="71" t="s">
        <v>93</v>
      </c>
      <c r="B98" s="70" t="s">
        <v>339</v>
      </c>
      <c r="C98" s="72"/>
      <c r="D98" s="70" t="s">
        <v>97</v>
      </c>
      <c r="E98" s="70" t="s">
        <v>101</v>
      </c>
      <c r="F98" s="80">
        <f>F99</f>
        <v>1525</v>
      </c>
      <c r="G98" s="55"/>
    </row>
    <row r="99" spans="1:7" ht="27.75" customHeight="1">
      <c r="A99" s="77" t="s">
        <v>256</v>
      </c>
      <c r="B99" s="64">
        <v>9900000200</v>
      </c>
      <c r="C99" s="76">
        <v>120</v>
      </c>
      <c r="D99" s="64" t="s">
        <v>97</v>
      </c>
      <c r="E99" s="64" t="s">
        <v>101</v>
      </c>
      <c r="F99" s="81">
        <f>'прил.14'!G42</f>
        <v>1525</v>
      </c>
      <c r="G99" s="55"/>
    </row>
    <row r="100" spans="1:7" ht="83.25" customHeight="1">
      <c r="A100" s="85" t="s">
        <v>118</v>
      </c>
      <c r="B100" s="64">
        <v>9901005</v>
      </c>
      <c r="C100" s="76"/>
      <c r="D100" s="64" t="s">
        <v>101</v>
      </c>
      <c r="E100" s="64" t="s">
        <v>105</v>
      </c>
      <c r="F100" s="81"/>
      <c r="G100" s="55"/>
    </row>
    <row r="101" spans="1:7" ht="83.25" customHeight="1">
      <c r="A101" s="86" t="s">
        <v>323</v>
      </c>
      <c r="B101" s="64">
        <v>237001</v>
      </c>
      <c r="C101" s="76">
        <v>240</v>
      </c>
      <c r="D101" s="64" t="s">
        <v>101</v>
      </c>
      <c r="E101" s="64" t="s">
        <v>105</v>
      </c>
      <c r="F101" s="81">
        <v>0</v>
      </c>
      <c r="G101" s="55"/>
    </row>
    <row r="102" spans="1:7" ht="15.75" customHeight="1">
      <c r="A102" s="71" t="s">
        <v>91</v>
      </c>
      <c r="B102" s="70" t="s">
        <v>339</v>
      </c>
      <c r="C102" s="72"/>
      <c r="D102" s="70" t="s">
        <v>97</v>
      </c>
      <c r="E102" s="70" t="s">
        <v>101</v>
      </c>
      <c r="F102" s="80">
        <f>F103</f>
        <v>14278.4</v>
      </c>
      <c r="G102" s="55"/>
    </row>
    <row r="103" spans="1:7" ht="24">
      <c r="A103" s="71" t="s">
        <v>275</v>
      </c>
      <c r="B103" s="70">
        <v>9900000210</v>
      </c>
      <c r="C103" s="72"/>
      <c r="D103" s="70" t="s">
        <v>97</v>
      </c>
      <c r="E103" s="70" t="s">
        <v>101</v>
      </c>
      <c r="F103" s="80">
        <f>SUM(F104:F107)</f>
        <v>14278.4</v>
      </c>
      <c r="G103" s="55"/>
    </row>
    <row r="104" spans="1:7" ht="24">
      <c r="A104" s="77" t="s">
        <v>256</v>
      </c>
      <c r="B104" s="64">
        <v>9900000210</v>
      </c>
      <c r="C104" s="76">
        <v>120</v>
      </c>
      <c r="D104" s="64" t="s">
        <v>97</v>
      </c>
      <c r="E104" s="64" t="s">
        <v>101</v>
      </c>
      <c r="F104" s="81">
        <f>'прил.14'!G37</f>
        <v>10800</v>
      </c>
      <c r="G104" s="55"/>
    </row>
    <row r="105" spans="1:7" ht="24">
      <c r="A105" s="77" t="s">
        <v>258</v>
      </c>
      <c r="B105" s="64" t="s">
        <v>376</v>
      </c>
      <c r="C105" s="76">
        <v>240</v>
      </c>
      <c r="D105" s="64" t="s">
        <v>97</v>
      </c>
      <c r="E105" s="64" t="s">
        <v>101</v>
      </c>
      <c r="F105" s="81">
        <f>'прил.14'!G38</f>
        <v>3326.4</v>
      </c>
      <c r="G105" s="55"/>
    </row>
    <row r="106" spans="1:7" ht="14.25" customHeight="1">
      <c r="A106" s="77" t="s">
        <v>75</v>
      </c>
      <c r="B106" s="64" t="s">
        <v>376</v>
      </c>
      <c r="C106" s="76">
        <v>850</v>
      </c>
      <c r="D106" s="64" t="s">
        <v>97</v>
      </c>
      <c r="E106" s="64" t="s">
        <v>101</v>
      </c>
      <c r="F106" s="81">
        <f>'прил.14'!G40</f>
        <v>152</v>
      </c>
      <c r="G106" s="55"/>
    </row>
    <row r="107" spans="1:7" ht="19.5" customHeight="1">
      <c r="A107" s="87" t="s">
        <v>87</v>
      </c>
      <c r="B107" s="70" t="s">
        <v>376</v>
      </c>
      <c r="C107" s="72">
        <v>880</v>
      </c>
      <c r="D107" s="70" t="s">
        <v>97</v>
      </c>
      <c r="E107" s="70" t="s">
        <v>102</v>
      </c>
      <c r="F107" s="80">
        <f>'прил.14'!G44</f>
        <v>0</v>
      </c>
      <c r="G107" s="55"/>
    </row>
    <row r="108" spans="1:7" ht="39.75" customHeight="1">
      <c r="A108" s="71" t="s">
        <v>38</v>
      </c>
      <c r="B108" s="70" t="s">
        <v>346</v>
      </c>
      <c r="C108" s="72"/>
      <c r="D108" s="70" t="s">
        <v>97</v>
      </c>
      <c r="E108" s="70" t="s">
        <v>99</v>
      </c>
      <c r="F108" s="80">
        <f>F110</f>
        <v>1563</v>
      </c>
      <c r="G108" s="55"/>
    </row>
    <row r="109" spans="1:7" ht="46.5" customHeight="1">
      <c r="A109" s="71" t="s">
        <v>38</v>
      </c>
      <c r="B109" s="70" t="s">
        <v>346</v>
      </c>
      <c r="C109" s="72"/>
      <c r="D109" s="70" t="s">
        <v>97</v>
      </c>
      <c r="E109" s="70" t="s">
        <v>100</v>
      </c>
      <c r="F109" s="80">
        <f>F111+F112</f>
        <v>789.2</v>
      </c>
      <c r="G109" s="55"/>
    </row>
    <row r="110" spans="1:7" ht="27.75" customHeight="1">
      <c r="A110" s="77" t="s">
        <v>256</v>
      </c>
      <c r="B110" s="64">
        <v>9900000200</v>
      </c>
      <c r="C110" s="76">
        <v>120</v>
      </c>
      <c r="D110" s="64" t="s">
        <v>97</v>
      </c>
      <c r="E110" s="64" t="s">
        <v>99</v>
      </c>
      <c r="F110" s="81">
        <f>'прил.14'!G26</f>
        <v>1563</v>
      </c>
      <c r="G110" s="55"/>
    </row>
    <row r="111" spans="1:7" ht="27.75" customHeight="1">
      <c r="A111" s="77" t="s">
        <v>258</v>
      </c>
      <c r="B111" s="64" t="s">
        <v>337</v>
      </c>
      <c r="C111" s="76">
        <v>240</v>
      </c>
      <c r="D111" s="64" t="s">
        <v>97</v>
      </c>
      <c r="E111" s="64" t="s">
        <v>100</v>
      </c>
      <c r="F111" s="81">
        <f>'прил.14'!G28</f>
        <v>744.5</v>
      </c>
      <c r="G111" s="55"/>
    </row>
    <row r="112" spans="1:7" ht="18" customHeight="1">
      <c r="A112" s="77" t="s">
        <v>75</v>
      </c>
      <c r="B112" s="64" t="s">
        <v>337</v>
      </c>
      <c r="C112" s="76">
        <v>850</v>
      </c>
      <c r="D112" s="64" t="s">
        <v>97</v>
      </c>
      <c r="E112" s="64" t="s">
        <v>100</v>
      </c>
      <c r="F112" s="81">
        <f>'прил.14'!G29</f>
        <v>44.7</v>
      </c>
      <c r="G112" s="55"/>
    </row>
    <row r="113" spans="1:7" ht="26.25" customHeight="1">
      <c r="A113" s="402" t="s">
        <v>282</v>
      </c>
      <c r="B113" s="70" t="s">
        <v>350</v>
      </c>
      <c r="C113" s="72"/>
      <c r="D113" s="70" t="s">
        <v>101</v>
      </c>
      <c r="E113" s="70" t="s">
        <v>107</v>
      </c>
      <c r="F113" s="80">
        <f>'прил.14'!G109</f>
        <v>950</v>
      </c>
      <c r="G113" s="55"/>
    </row>
    <row r="114" spans="1:7" ht="15" customHeight="1">
      <c r="A114" s="102" t="s">
        <v>264</v>
      </c>
      <c r="B114" s="70" t="s">
        <v>341</v>
      </c>
      <c r="C114" s="72"/>
      <c r="D114" s="70"/>
      <c r="E114" s="70"/>
      <c r="F114" s="80">
        <f>F115+F117+F119+F121</f>
        <v>223.7</v>
      </c>
      <c r="G114" s="55"/>
    </row>
    <row r="115" spans="1:7" ht="24">
      <c r="A115" s="78" t="s">
        <v>265</v>
      </c>
      <c r="B115" s="64" t="s">
        <v>342</v>
      </c>
      <c r="C115" s="76"/>
      <c r="D115" s="64" t="s">
        <v>97</v>
      </c>
      <c r="E115" s="64" t="s">
        <v>101</v>
      </c>
      <c r="F115" s="81">
        <f>F116</f>
        <v>96.7</v>
      </c>
      <c r="G115" s="55"/>
    </row>
    <row r="116" spans="1:7" ht="12.75">
      <c r="A116" s="74" t="s">
        <v>61</v>
      </c>
      <c r="B116" s="64">
        <v>9900005010</v>
      </c>
      <c r="C116" s="76">
        <v>540</v>
      </c>
      <c r="D116" s="64" t="s">
        <v>97</v>
      </c>
      <c r="E116" s="64" t="s">
        <v>101</v>
      </c>
      <c r="F116" s="81">
        <f>'прил.14'!G48</f>
        <v>96.7</v>
      </c>
      <c r="G116" s="55"/>
    </row>
    <row r="117" spans="1:7" ht="76.5" customHeight="1">
      <c r="A117" s="78" t="s">
        <v>453</v>
      </c>
      <c r="B117" s="64">
        <v>9900005020</v>
      </c>
      <c r="C117" s="76"/>
      <c r="D117" s="64" t="s">
        <v>100</v>
      </c>
      <c r="E117" s="64" t="s">
        <v>105</v>
      </c>
      <c r="F117" s="81">
        <f>F118</f>
        <v>0</v>
      </c>
      <c r="G117" s="55"/>
    </row>
    <row r="118" spans="1:7" ht="12.75">
      <c r="A118" s="74" t="s">
        <v>61</v>
      </c>
      <c r="B118" s="64" t="s">
        <v>347</v>
      </c>
      <c r="C118" s="76">
        <v>540</v>
      </c>
      <c r="D118" s="64" t="s">
        <v>100</v>
      </c>
      <c r="E118" s="64" t="s">
        <v>105</v>
      </c>
      <c r="F118" s="81">
        <v>0</v>
      </c>
      <c r="G118" s="55"/>
    </row>
    <row r="119" spans="1:7" ht="24">
      <c r="A119" s="78" t="s">
        <v>263</v>
      </c>
      <c r="B119" s="64" t="s">
        <v>338</v>
      </c>
      <c r="C119" s="76"/>
      <c r="D119" s="64" t="s">
        <v>97</v>
      </c>
      <c r="E119" s="64" t="s">
        <v>100</v>
      </c>
      <c r="F119" s="81">
        <f>F120</f>
        <v>27</v>
      </c>
      <c r="G119" s="55"/>
    </row>
    <row r="120" spans="1:7" ht="12.75">
      <c r="A120" s="74" t="s">
        <v>61</v>
      </c>
      <c r="B120" s="64" t="s">
        <v>338</v>
      </c>
      <c r="C120" s="76">
        <v>540</v>
      </c>
      <c r="D120" s="64" t="s">
        <v>97</v>
      </c>
      <c r="E120" s="64" t="s">
        <v>100</v>
      </c>
      <c r="F120" s="81">
        <f>'прил.14'!G30</f>
        <v>27</v>
      </c>
      <c r="G120" s="55"/>
    </row>
    <row r="121" spans="1:7" ht="15.75" customHeight="1">
      <c r="A121" s="78" t="s">
        <v>264</v>
      </c>
      <c r="B121" s="64" t="s">
        <v>341</v>
      </c>
      <c r="C121" s="76"/>
      <c r="D121" s="64" t="s">
        <v>106</v>
      </c>
      <c r="E121" s="64" t="s">
        <v>100</v>
      </c>
      <c r="F121" s="81">
        <f>F122</f>
        <v>100</v>
      </c>
      <c r="G121" s="55"/>
    </row>
    <row r="122" spans="1:7" ht="38.25" customHeight="1">
      <c r="A122" s="78" t="s">
        <v>327</v>
      </c>
      <c r="B122" s="64" t="s">
        <v>362</v>
      </c>
      <c r="C122" s="76">
        <v>540</v>
      </c>
      <c r="D122" s="64" t="s">
        <v>106</v>
      </c>
      <c r="E122" s="64" t="s">
        <v>100</v>
      </c>
      <c r="F122" s="81">
        <f>'прил.14'!G194</f>
        <v>100</v>
      </c>
      <c r="G122" s="55"/>
    </row>
    <row r="123" spans="1:7" ht="36">
      <c r="A123" s="403" t="s">
        <v>419</v>
      </c>
      <c r="B123" s="404" t="s">
        <v>15</v>
      </c>
      <c r="C123" s="405"/>
      <c r="D123" s="405"/>
      <c r="E123" s="406"/>
      <c r="F123" s="407">
        <f>F124</f>
        <v>267.2</v>
      </c>
      <c r="G123" s="55"/>
    </row>
    <row r="124" spans="1:7" ht="24">
      <c r="A124" s="408" t="s">
        <v>420</v>
      </c>
      <c r="B124" s="404" t="s">
        <v>379</v>
      </c>
      <c r="C124" s="405"/>
      <c r="D124" s="405"/>
      <c r="E124" s="406"/>
      <c r="F124" s="407">
        <f>F125</f>
        <v>267.2</v>
      </c>
      <c r="G124" s="55"/>
    </row>
    <row r="125" spans="1:7" ht="24">
      <c r="A125" s="409" t="s">
        <v>256</v>
      </c>
      <c r="B125" s="410" t="s">
        <v>379</v>
      </c>
      <c r="C125" s="411"/>
      <c r="D125" s="411"/>
      <c r="E125" s="412"/>
      <c r="F125" s="413">
        <f>F126+F127</f>
        <v>267.2</v>
      </c>
      <c r="G125" s="55"/>
    </row>
    <row r="126" spans="1:7" ht="17.25" customHeight="1">
      <c r="A126" s="409" t="s">
        <v>43</v>
      </c>
      <c r="B126" s="410" t="s">
        <v>379</v>
      </c>
      <c r="C126" s="411" t="s">
        <v>16</v>
      </c>
      <c r="D126" s="411" t="s">
        <v>99</v>
      </c>
      <c r="E126" s="412" t="s">
        <v>100</v>
      </c>
      <c r="F126" s="413">
        <f>'прил.14'!G75</f>
        <v>267.2</v>
      </c>
      <c r="G126" s="55"/>
    </row>
    <row r="127" spans="1:7" ht="27.75" customHeight="1">
      <c r="A127" s="235" t="s">
        <v>258</v>
      </c>
      <c r="B127" s="414" t="s">
        <v>379</v>
      </c>
      <c r="C127" s="415" t="s">
        <v>253</v>
      </c>
      <c r="D127" s="415" t="s">
        <v>99</v>
      </c>
      <c r="E127" s="416" t="s">
        <v>100</v>
      </c>
      <c r="F127" s="417">
        <f>'прил.14'!G76</f>
        <v>0</v>
      </c>
      <c r="G127" s="55"/>
    </row>
    <row r="128" spans="1:7" ht="27" customHeight="1">
      <c r="A128" s="403" t="s">
        <v>17</v>
      </c>
      <c r="B128" s="404" t="s">
        <v>18</v>
      </c>
      <c r="C128" s="405"/>
      <c r="D128" s="405"/>
      <c r="E128" s="406"/>
      <c r="F128" s="407">
        <f>F129</f>
        <v>3.5</v>
      </c>
      <c r="G128" s="55"/>
    </row>
    <row r="129" spans="1:7" ht="36">
      <c r="A129" s="79" t="s">
        <v>276</v>
      </c>
      <c r="B129" s="70" t="s">
        <v>340</v>
      </c>
      <c r="C129" s="72"/>
      <c r="D129" s="70" t="s">
        <v>97</v>
      </c>
      <c r="E129" s="70" t="s">
        <v>104</v>
      </c>
      <c r="F129" s="80">
        <f>SUM(F130:F131)</f>
        <v>3.5</v>
      </c>
      <c r="G129" s="55"/>
    </row>
    <row r="130" spans="1:7" ht="24">
      <c r="A130" s="77" t="s">
        <v>256</v>
      </c>
      <c r="B130" s="64">
        <v>9900071340</v>
      </c>
      <c r="C130" s="76">
        <v>120</v>
      </c>
      <c r="D130" s="64" t="s">
        <v>97</v>
      </c>
      <c r="E130" s="64" t="s">
        <v>104</v>
      </c>
      <c r="F130" s="81">
        <f>'прил.14'!G46</f>
        <v>0</v>
      </c>
      <c r="G130" s="55"/>
    </row>
    <row r="131" spans="1:7" ht="24">
      <c r="A131" s="77" t="s">
        <v>258</v>
      </c>
      <c r="B131" s="64">
        <v>9900071340</v>
      </c>
      <c r="C131" s="76">
        <v>240</v>
      </c>
      <c r="D131" s="64" t="s">
        <v>97</v>
      </c>
      <c r="E131" s="64" t="s">
        <v>104</v>
      </c>
      <c r="F131" s="81">
        <f>'прил.14'!G47</f>
        <v>3.5</v>
      </c>
      <c r="G131" s="55"/>
    </row>
    <row r="132" spans="1:7" ht="24">
      <c r="A132" s="408" t="s">
        <v>19</v>
      </c>
      <c r="B132" s="404" t="s">
        <v>370</v>
      </c>
      <c r="C132" s="405"/>
      <c r="D132" s="405"/>
      <c r="E132" s="406"/>
      <c r="F132" s="407">
        <f>F133+F135+F137+F140+F142+F145+F143+F144</f>
        <v>2299.5</v>
      </c>
      <c r="G132" s="55"/>
    </row>
    <row r="133" spans="1:7" ht="12" customHeight="1">
      <c r="A133" s="102" t="s">
        <v>260</v>
      </c>
      <c r="B133" s="70" t="s">
        <v>371</v>
      </c>
      <c r="C133" s="72"/>
      <c r="D133" s="70" t="s">
        <v>109</v>
      </c>
      <c r="E133" s="70" t="s">
        <v>97</v>
      </c>
      <c r="F133" s="418">
        <f>F134</f>
        <v>776.3</v>
      </c>
      <c r="G133" s="55"/>
    </row>
    <row r="134" spans="1:7" ht="15.75" customHeight="1">
      <c r="A134" s="100" t="s">
        <v>259</v>
      </c>
      <c r="B134" s="64" t="s">
        <v>371</v>
      </c>
      <c r="C134" s="76">
        <v>310</v>
      </c>
      <c r="D134" s="64" t="s">
        <v>109</v>
      </c>
      <c r="E134" s="64" t="s">
        <v>97</v>
      </c>
      <c r="F134" s="419">
        <f>'прил.14'!G235</f>
        <v>776.3</v>
      </c>
      <c r="G134" s="55"/>
    </row>
    <row r="135" spans="1:7" ht="24">
      <c r="A135" s="78" t="s">
        <v>280</v>
      </c>
      <c r="B135" s="64" t="s">
        <v>353</v>
      </c>
      <c r="C135" s="76"/>
      <c r="D135" s="64" t="s">
        <v>106</v>
      </c>
      <c r="E135" s="64" t="s">
        <v>97</v>
      </c>
      <c r="F135" s="81">
        <f>F136</f>
        <v>30</v>
      </c>
      <c r="G135" s="55"/>
    </row>
    <row r="136" spans="1:7" ht="24">
      <c r="A136" s="74" t="s">
        <v>88</v>
      </c>
      <c r="B136" s="64">
        <v>9900080020</v>
      </c>
      <c r="C136" s="76">
        <v>240</v>
      </c>
      <c r="D136" s="64" t="s">
        <v>106</v>
      </c>
      <c r="E136" s="64" t="s">
        <v>97</v>
      </c>
      <c r="F136" s="81">
        <f>'прил.14'!G131</f>
        <v>30</v>
      </c>
      <c r="G136" s="55"/>
    </row>
    <row r="137" spans="1:7" ht="15.75" customHeight="1">
      <c r="A137" s="78" t="s">
        <v>277</v>
      </c>
      <c r="B137" s="64">
        <v>9900080030</v>
      </c>
      <c r="C137" s="76"/>
      <c r="D137" s="64" t="s">
        <v>97</v>
      </c>
      <c r="E137" s="64" t="s">
        <v>103</v>
      </c>
      <c r="F137" s="81">
        <f>F138</f>
        <v>120</v>
      </c>
      <c r="G137" s="55"/>
    </row>
    <row r="138" spans="1:10" ht="12.75">
      <c r="A138" s="74" t="s">
        <v>95</v>
      </c>
      <c r="B138" s="64">
        <v>9900080030</v>
      </c>
      <c r="C138" s="76">
        <v>870</v>
      </c>
      <c r="D138" s="64" t="s">
        <v>97</v>
      </c>
      <c r="E138" s="64" t="s">
        <v>103</v>
      </c>
      <c r="F138" s="81">
        <f>'прил.14'!G56</f>
        <v>120</v>
      </c>
      <c r="G138" s="55"/>
      <c r="J138" s="181"/>
    </row>
    <row r="139" spans="1:7" ht="12.75">
      <c r="A139" s="74" t="s">
        <v>40</v>
      </c>
      <c r="B139" s="64">
        <v>700401</v>
      </c>
      <c r="C139" s="64">
        <v>900</v>
      </c>
      <c r="D139" s="90">
        <v>500</v>
      </c>
      <c r="E139" s="90">
        <v>502</v>
      </c>
      <c r="F139" s="81">
        <v>0</v>
      </c>
      <c r="G139" s="55"/>
    </row>
    <row r="140" spans="1:7" ht="24">
      <c r="A140" s="78" t="s">
        <v>230</v>
      </c>
      <c r="B140" s="64">
        <v>9900080040</v>
      </c>
      <c r="C140" s="64"/>
      <c r="D140" s="90" t="s">
        <v>106</v>
      </c>
      <c r="E140" s="90" t="s">
        <v>99</v>
      </c>
      <c r="F140" s="81">
        <f>F141</f>
        <v>0</v>
      </c>
      <c r="G140" s="55"/>
    </row>
    <row r="141" spans="1:7" ht="48" customHeight="1">
      <c r="A141" s="77" t="s">
        <v>258</v>
      </c>
      <c r="B141" s="64">
        <v>9900080040</v>
      </c>
      <c r="C141" s="64" t="s">
        <v>253</v>
      </c>
      <c r="D141" s="90" t="s">
        <v>106</v>
      </c>
      <c r="E141" s="90" t="s">
        <v>99</v>
      </c>
      <c r="F141" s="81">
        <v>0</v>
      </c>
      <c r="G141" s="55"/>
    </row>
    <row r="142" spans="1:7" ht="39.75" customHeight="1">
      <c r="A142" s="74" t="s">
        <v>421</v>
      </c>
      <c r="B142" s="64">
        <v>9900080050</v>
      </c>
      <c r="C142" s="76">
        <v>830</v>
      </c>
      <c r="D142" s="64" t="s">
        <v>97</v>
      </c>
      <c r="E142" s="64" t="s">
        <v>104</v>
      </c>
      <c r="F142" s="81">
        <f>'прил.14'!G67</f>
        <v>1090</v>
      </c>
      <c r="G142" s="55"/>
    </row>
    <row r="143" spans="1:7" ht="39.75" customHeight="1">
      <c r="A143" s="74" t="s">
        <v>421</v>
      </c>
      <c r="B143" s="64">
        <v>9900080050</v>
      </c>
      <c r="C143" s="76">
        <v>850</v>
      </c>
      <c r="D143" s="64" t="s">
        <v>97</v>
      </c>
      <c r="E143" s="64" t="s">
        <v>104</v>
      </c>
      <c r="F143" s="81">
        <f>'прил.14'!G68</f>
        <v>0</v>
      </c>
      <c r="G143" s="55"/>
    </row>
    <row r="144" spans="1:7" ht="39.75" customHeight="1">
      <c r="A144" s="443" t="s">
        <v>71</v>
      </c>
      <c r="B144" s="64">
        <v>9900080050</v>
      </c>
      <c r="C144" s="76">
        <v>240</v>
      </c>
      <c r="D144" s="64" t="s">
        <v>97</v>
      </c>
      <c r="E144" s="64" t="s">
        <v>104</v>
      </c>
      <c r="F144" s="81">
        <f>'прил.14'!G69</f>
        <v>213.2</v>
      </c>
      <c r="G144" s="55"/>
    </row>
    <row r="145" spans="1:6" ht="21">
      <c r="A145" s="443" t="s">
        <v>474</v>
      </c>
      <c r="B145" s="442" t="s">
        <v>473</v>
      </c>
      <c r="C145" s="444">
        <v>240</v>
      </c>
      <c r="D145" s="153" t="s">
        <v>106</v>
      </c>
      <c r="E145" s="153" t="s">
        <v>100</v>
      </c>
      <c r="F145" s="185">
        <f>'прил.14'!G198</f>
        <v>70</v>
      </c>
    </row>
    <row r="146" spans="1:6" ht="33.75" customHeight="1" hidden="1">
      <c r="A146" s="141" t="s">
        <v>78</v>
      </c>
      <c r="B146" s="128">
        <v>9907088</v>
      </c>
      <c r="C146" s="137">
        <v>244</v>
      </c>
      <c r="D146" s="149" t="s">
        <v>106</v>
      </c>
      <c r="E146" s="149" t="s">
        <v>99</v>
      </c>
      <c r="F146" s="182">
        <v>0</v>
      </c>
    </row>
    <row r="147" spans="1:6" ht="131.25" customHeight="1" hidden="1">
      <c r="A147" s="139" t="s">
        <v>422</v>
      </c>
      <c r="B147" s="128">
        <v>220104</v>
      </c>
      <c r="C147" s="183"/>
      <c r="D147" s="149" t="s">
        <v>106</v>
      </c>
      <c r="E147" s="149" t="s">
        <v>99</v>
      </c>
      <c r="F147" s="182">
        <f>F148</f>
        <v>0</v>
      </c>
    </row>
    <row r="148" spans="1:6" ht="51" customHeight="1" hidden="1">
      <c r="A148" s="142" t="s">
        <v>258</v>
      </c>
      <c r="B148" s="128">
        <v>220104</v>
      </c>
      <c r="C148" s="183">
        <v>240</v>
      </c>
      <c r="D148" s="149" t="s">
        <v>106</v>
      </c>
      <c r="E148" s="149" t="s">
        <v>99</v>
      </c>
      <c r="F148" s="182">
        <v>0</v>
      </c>
    </row>
    <row r="150" spans="1:6" ht="25.5" hidden="1">
      <c r="A150" s="141" t="s">
        <v>77</v>
      </c>
      <c r="B150" s="128">
        <v>220104</v>
      </c>
      <c r="C150" s="137">
        <v>242</v>
      </c>
      <c r="D150" s="128" t="s">
        <v>106</v>
      </c>
      <c r="E150" s="128" t="s">
        <v>99</v>
      </c>
      <c r="F150" s="182">
        <v>0</v>
      </c>
    </row>
    <row r="152" spans="1:6" ht="30.75" customHeight="1" hidden="1">
      <c r="A152" s="141" t="s">
        <v>75</v>
      </c>
      <c r="B152" s="128">
        <v>9908022</v>
      </c>
      <c r="C152" s="149" t="s">
        <v>117</v>
      </c>
      <c r="D152" s="128" t="s">
        <v>106</v>
      </c>
      <c r="E152" s="128" t="s">
        <v>99</v>
      </c>
      <c r="F152" s="182">
        <v>0</v>
      </c>
    </row>
    <row r="153" spans="1:6" ht="12.75" hidden="1">
      <c r="A153" s="184" t="s">
        <v>79</v>
      </c>
      <c r="B153" s="150" t="s">
        <v>85</v>
      </c>
      <c r="C153" s="150"/>
      <c r="D153" s="128">
        <v>500</v>
      </c>
      <c r="E153" s="150" t="s">
        <v>84</v>
      </c>
      <c r="F153" s="182">
        <f>F154</f>
        <v>0</v>
      </c>
    </row>
    <row r="154" spans="1:6" ht="38.25" hidden="1">
      <c r="A154" s="148" t="s">
        <v>80</v>
      </c>
      <c r="B154" s="150" t="s">
        <v>86</v>
      </c>
      <c r="C154" s="149"/>
      <c r="D154" s="128">
        <v>500</v>
      </c>
      <c r="E154" s="150" t="s">
        <v>84</v>
      </c>
      <c r="F154" s="182">
        <f>F155</f>
        <v>0</v>
      </c>
    </row>
    <row r="155" spans="1:6" ht="25.5" hidden="1">
      <c r="A155" s="148" t="s">
        <v>40</v>
      </c>
      <c r="B155" s="150" t="s">
        <v>86</v>
      </c>
      <c r="C155" s="150">
        <v>900</v>
      </c>
      <c r="D155" s="128">
        <v>500</v>
      </c>
      <c r="E155" s="150" t="s">
        <v>84</v>
      </c>
      <c r="F155" s="182">
        <v>0</v>
      </c>
    </row>
    <row r="160" spans="1:6" ht="155.25" customHeight="1" hidden="1">
      <c r="A160" s="139" t="s">
        <v>423</v>
      </c>
      <c r="B160" s="128">
        <v>230106</v>
      </c>
      <c r="C160" s="135"/>
      <c r="D160" s="128" t="s">
        <v>106</v>
      </c>
      <c r="E160" s="128" t="s">
        <v>100</v>
      </c>
      <c r="F160" s="182">
        <v>0</v>
      </c>
    </row>
    <row r="168" spans="1:6" ht="115.5" customHeight="1" hidden="1">
      <c r="A168" s="141" t="s">
        <v>424</v>
      </c>
      <c r="B168" s="128">
        <v>250111</v>
      </c>
      <c r="C168" s="137"/>
      <c r="D168" s="128" t="s">
        <v>106</v>
      </c>
      <c r="E168" s="128" t="s">
        <v>100</v>
      </c>
      <c r="F168" s="182">
        <f>F169</f>
        <v>0</v>
      </c>
    </row>
    <row r="169" spans="1:6" ht="25.5" hidden="1">
      <c r="A169" s="142" t="s">
        <v>258</v>
      </c>
      <c r="B169" s="128">
        <v>250111</v>
      </c>
      <c r="C169" s="137">
        <v>240</v>
      </c>
      <c r="D169" s="128" t="s">
        <v>106</v>
      </c>
      <c r="E169" s="128" t="s">
        <v>100</v>
      </c>
      <c r="F169" s="182">
        <v>0</v>
      </c>
    </row>
    <row r="172" spans="1:6" ht="63.75" hidden="1">
      <c r="A172" s="141" t="s">
        <v>187</v>
      </c>
      <c r="B172" s="128">
        <v>9907088</v>
      </c>
      <c r="C172" s="137"/>
      <c r="D172" s="128" t="s">
        <v>106</v>
      </c>
      <c r="E172" s="128" t="s">
        <v>100</v>
      </c>
      <c r="F172" s="182">
        <f>F173</f>
        <v>0</v>
      </c>
    </row>
    <row r="173" spans="1:6" ht="33.75" customHeight="1" hidden="1">
      <c r="A173" s="141" t="s">
        <v>78</v>
      </c>
      <c r="B173" s="128">
        <v>9907088</v>
      </c>
      <c r="C173" s="137">
        <v>244</v>
      </c>
      <c r="D173" s="128" t="s">
        <v>106</v>
      </c>
      <c r="E173" s="128" t="s">
        <v>100</v>
      </c>
      <c r="F173" s="182">
        <v>0</v>
      </c>
    </row>
    <row r="174" spans="1:6" ht="82.5" customHeight="1" hidden="1">
      <c r="A174" s="141" t="s">
        <v>188</v>
      </c>
      <c r="B174" s="128">
        <v>9907202</v>
      </c>
      <c r="C174" s="137"/>
      <c r="D174" s="128" t="s">
        <v>106</v>
      </c>
      <c r="E174" s="128" t="s">
        <v>100</v>
      </c>
      <c r="F174" s="182">
        <f>F175</f>
        <v>0</v>
      </c>
    </row>
    <row r="175" spans="1:6" ht="33.75" customHeight="1" hidden="1">
      <c r="A175" s="141" t="s">
        <v>78</v>
      </c>
      <c r="B175" s="128">
        <v>9907202</v>
      </c>
      <c r="C175" s="137">
        <v>244</v>
      </c>
      <c r="D175" s="128" t="s">
        <v>106</v>
      </c>
      <c r="E175" s="128" t="s">
        <v>100</v>
      </c>
      <c r="F175" s="182">
        <v>0</v>
      </c>
    </row>
    <row r="180" spans="1:6" ht="95.25" customHeight="1" hidden="1">
      <c r="A180" s="141" t="s">
        <v>425</v>
      </c>
      <c r="B180" s="128">
        <v>257088</v>
      </c>
      <c r="C180" s="137">
        <v>240</v>
      </c>
      <c r="D180" s="128" t="s">
        <v>106</v>
      </c>
      <c r="E180" s="128" t="s">
        <v>100</v>
      </c>
      <c r="F180" s="182">
        <v>0</v>
      </c>
    </row>
    <row r="181" spans="1:6" ht="95.25" customHeight="1" hidden="1">
      <c r="A181" s="141" t="s">
        <v>425</v>
      </c>
      <c r="B181" s="128">
        <v>9907202</v>
      </c>
      <c r="C181" s="137">
        <v>240</v>
      </c>
      <c r="D181" s="128" t="s">
        <v>106</v>
      </c>
      <c r="E181" s="128" t="s">
        <v>100</v>
      </c>
      <c r="F181" s="182">
        <v>0</v>
      </c>
    </row>
    <row r="182" spans="1:6" ht="158.25" customHeight="1" hidden="1">
      <c r="A182" s="140" t="s">
        <v>425</v>
      </c>
      <c r="B182" s="134" t="s">
        <v>384</v>
      </c>
      <c r="C182" s="135">
        <v>240</v>
      </c>
      <c r="D182" s="134" t="s">
        <v>106</v>
      </c>
      <c r="E182" s="134" t="s">
        <v>100</v>
      </c>
      <c r="F182" s="185">
        <v>0</v>
      </c>
    </row>
    <row r="186" ht="17.25" customHeight="1"/>
    <row r="192" spans="1:10" ht="12.75" hidden="1">
      <c r="A192" s="141" t="s">
        <v>67</v>
      </c>
      <c r="B192" s="128"/>
      <c r="C192" s="137"/>
      <c r="D192" s="128">
        <v>700</v>
      </c>
      <c r="E192" s="128">
        <v>707</v>
      </c>
      <c r="F192" s="182">
        <v>0</v>
      </c>
      <c r="J192" s="186"/>
    </row>
    <row r="193" spans="1:10" ht="51" hidden="1">
      <c r="A193" s="141" t="s">
        <v>69</v>
      </c>
      <c r="B193" s="128">
        <v>5221200</v>
      </c>
      <c r="C193" s="137"/>
      <c r="D193" s="128">
        <v>700</v>
      </c>
      <c r="E193" s="128">
        <v>707</v>
      </c>
      <c r="F193" s="182">
        <v>0</v>
      </c>
      <c r="J193" s="181"/>
    </row>
    <row r="194" spans="1:6" ht="12.75" hidden="1">
      <c r="A194" s="141" t="s">
        <v>435</v>
      </c>
      <c r="B194" s="128">
        <v>5221200</v>
      </c>
      <c r="C194" s="137">
        <v>10</v>
      </c>
      <c r="D194" s="128">
        <v>700</v>
      </c>
      <c r="E194" s="128">
        <v>707</v>
      </c>
      <c r="F194" s="182">
        <v>0</v>
      </c>
    </row>
    <row r="200" spans="1:6" ht="25.5" hidden="1">
      <c r="A200" s="141" t="s">
        <v>77</v>
      </c>
      <c r="B200" s="128">
        <v>270023</v>
      </c>
      <c r="C200" s="137">
        <v>242</v>
      </c>
      <c r="D200" s="128" t="s">
        <v>108</v>
      </c>
      <c r="E200" s="128" t="s">
        <v>97</v>
      </c>
      <c r="F200" s="182">
        <v>0</v>
      </c>
    </row>
    <row r="201" spans="1:6" ht="25.5" hidden="1">
      <c r="A201" s="141" t="s">
        <v>122</v>
      </c>
      <c r="B201" s="128">
        <v>270023</v>
      </c>
      <c r="C201" s="137">
        <v>112</v>
      </c>
      <c r="D201" s="128" t="s">
        <v>108</v>
      </c>
      <c r="E201" s="128" t="s">
        <v>97</v>
      </c>
      <c r="F201" s="182">
        <v>0</v>
      </c>
    </row>
    <row r="217" spans="1:10" ht="12.75" hidden="1">
      <c r="A217" s="141" t="s">
        <v>82</v>
      </c>
      <c r="B217" s="128">
        <v>9200000</v>
      </c>
      <c r="C217" s="137"/>
      <c r="D217" s="128" t="s">
        <v>108</v>
      </c>
      <c r="E217" s="128" t="s">
        <v>97</v>
      </c>
      <c r="F217" s="182">
        <f>F218</f>
        <v>0</v>
      </c>
      <c r="G217" s="157"/>
      <c r="H217" s="157"/>
      <c r="I217" s="157"/>
      <c r="J217" s="157"/>
    </row>
    <row r="218" spans="1:10" ht="38.25" hidden="1">
      <c r="A218" s="141" t="s">
        <v>83</v>
      </c>
      <c r="B218" s="128">
        <v>9207036</v>
      </c>
      <c r="C218" s="137"/>
      <c r="D218" s="128" t="s">
        <v>108</v>
      </c>
      <c r="E218" s="128" t="s">
        <v>97</v>
      </c>
      <c r="F218" s="182">
        <f>F219</f>
        <v>0</v>
      </c>
      <c r="G218" s="157"/>
      <c r="H218" s="157"/>
      <c r="I218" s="157"/>
      <c r="J218" s="157"/>
    </row>
    <row r="219" spans="1:10" ht="12.75" hidden="1">
      <c r="A219" s="141" t="s">
        <v>81</v>
      </c>
      <c r="B219" s="128">
        <v>9207036</v>
      </c>
      <c r="C219" s="137">
        <v>111</v>
      </c>
      <c r="D219" s="128" t="s">
        <v>108</v>
      </c>
      <c r="E219" s="128" t="s">
        <v>97</v>
      </c>
      <c r="F219" s="182"/>
      <c r="G219" s="157"/>
      <c r="H219" s="157"/>
      <c r="I219" s="157"/>
      <c r="J219" s="157"/>
    </row>
    <row r="220" spans="1:10" ht="41.25" customHeight="1" hidden="1">
      <c r="A220" s="142" t="s">
        <v>324</v>
      </c>
      <c r="B220" s="128">
        <v>277036</v>
      </c>
      <c r="C220" s="137">
        <v>111</v>
      </c>
      <c r="D220" s="128" t="s">
        <v>108</v>
      </c>
      <c r="E220" s="128" t="s">
        <v>97</v>
      </c>
      <c r="F220" s="182">
        <v>0</v>
      </c>
      <c r="G220" s="157"/>
      <c r="H220" s="157"/>
      <c r="I220" s="157"/>
      <c r="J220" s="157"/>
    </row>
    <row r="221" spans="1:10" ht="12.75" hidden="1">
      <c r="A221" s="140" t="s">
        <v>116</v>
      </c>
      <c r="B221" s="134"/>
      <c r="C221" s="135"/>
      <c r="D221" s="134" t="s">
        <v>109</v>
      </c>
      <c r="E221" s="134" t="s">
        <v>100</v>
      </c>
      <c r="F221" s="185">
        <f>F222</f>
        <v>0</v>
      </c>
      <c r="G221" s="157"/>
      <c r="H221" s="157"/>
      <c r="I221" s="157"/>
      <c r="J221" s="157"/>
    </row>
    <row r="222" spans="1:10" ht="12.75" hidden="1">
      <c r="A222" s="141" t="s">
        <v>436</v>
      </c>
      <c r="B222" s="128">
        <v>9000000</v>
      </c>
      <c r="C222" s="137"/>
      <c r="D222" s="128" t="s">
        <v>109</v>
      </c>
      <c r="E222" s="128" t="s">
        <v>100</v>
      </c>
      <c r="F222" s="182">
        <f>F223</f>
        <v>0</v>
      </c>
      <c r="G222" s="157"/>
      <c r="H222" s="157"/>
      <c r="I222" s="157"/>
      <c r="J222" s="157"/>
    </row>
    <row r="223" spans="1:10" ht="25.5" hidden="1">
      <c r="A223" s="141" t="s">
        <v>437</v>
      </c>
      <c r="B223" s="128">
        <v>9900000</v>
      </c>
      <c r="C223" s="187"/>
      <c r="D223" s="128" t="s">
        <v>109</v>
      </c>
      <c r="E223" s="128" t="s">
        <v>100</v>
      </c>
      <c r="F223" s="188">
        <f>F224</f>
        <v>0</v>
      </c>
      <c r="G223" s="157"/>
      <c r="H223" s="157"/>
      <c r="I223" s="157"/>
      <c r="J223" s="157"/>
    </row>
    <row r="224" spans="1:10" ht="25.5" hidden="1">
      <c r="A224" s="141" t="s">
        <v>96</v>
      </c>
      <c r="B224" s="128">
        <v>9900022</v>
      </c>
      <c r="C224" s="137"/>
      <c r="D224" s="128" t="s">
        <v>109</v>
      </c>
      <c r="E224" s="128" t="s">
        <v>100</v>
      </c>
      <c r="F224" s="188">
        <f>F225</f>
        <v>0</v>
      </c>
      <c r="G224" s="157"/>
      <c r="H224" s="157"/>
      <c r="I224" s="157"/>
      <c r="J224" s="157"/>
    </row>
    <row r="225" spans="1:10" ht="26.25" hidden="1" thickBot="1">
      <c r="A225" s="189" t="s">
        <v>78</v>
      </c>
      <c r="B225" s="190">
        <v>9900022</v>
      </c>
      <c r="C225" s="191">
        <v>244</v>
      </c>
      <c r="D225" s="190" t="s">
        <v>109</v>
      </c>
      <c r="E225" s="190" t="s">
        <v>100</v>
      </c>
      <c r="F225" s="192">
        <v>0</v>
      </c>
      <c r="G225" s="157"/>
      <c r="H225" s="157"/>
      <c r="I225" s="157"/>
      <c r="J225" s="157"/>
    </row>
    <row r="226" spans="1:10" ht="12.75" hidden="1">
      <c r="A226" s="140" t="s">
        <v>199</v>
      </c>
      <c r="B226" s="134"/>
      <c r="C226" s="135"/>
      <c r="D226" s="134" t="s">
        <v>107</v>
      </c>
      <c r="E226" s="134" t="s">
        <v>98</v>
      </c>
      <c r="F226" s="185">
        <f>F227</f>
        <v>0</v>
      </c>
      <c r="G226" s="157"/>
      <c r="H226" s="157"/>
      <c r="I226" s="157"/>
      <c r="J226" s="157"/>
    </row>
    <row r="227" spans="1:10" ht="12.75" hidden="1">
      <c r="A227" s="140" t="s">
        <v>200</v>
      </c>
      <c r="B227" s="134"/>
      <c r="C227" s="135"/>
      <c r="D227" s="134" t="s">
        <v>107</v>
      </c>
      <c r="E227" s="134" t="s">
        <v>99</v>
      </c>
      <c r="F227" s="185">
        <f>F228</f>
        <v>0</v>
      </c>
      <c r="G227" s="157"/>
      <c r="H227" s="157"/>
      <c r="I227" s="157"/>
      <c r="J227" s="157"/>
    </row>
    <row r="228" spans="1:10" ht="12.75" hidden="1">
      <c r="A228" s="141" t="s">
        <v>436</v>
      </c>
      <c r="B228" s="128">
        <v>9000000</v>
      </c>
      <c r="C228" s="137"/>
      <c r="D228" s="128" t="s">
        <v>107</v>
      </c>
      <c r="E228" s="128" t="s">
        <v>99</v>
      </c>
      <c r="F228" s="182">
        <f>F229</f>
        <v>0</v>
      </c>
      <c r="G228" s="157"/>
      <c r="H228" s="157"/>
      <c r="I228" s="157"/>
      <c r="J228" s="157"/>
    </row>
    <row r="229" spans="1:10" ht="25.5" hidden="1">
      <c r="A229" s="141" t="s">
        <v>437</v>
      </c>
      <c r="B229" s="128">
        <v>9900000</v>
      </c>
      <c r="C229" s="187"/>
      <c r="D229" s="128" t="s">
        <v>107</v>
      </c>
      <c r="E229" s="128" t="s">
        <v>99</v>
      </c>
      <c r="F229" s="188">
        <f>F230</f>
        <v>0</v>
      </c>
      <c r="G229" s="157"/>
      <c r="H229" s="157"/>
      <c r="I229" s="157"/>
      <c r="J229" s="157"/>
    </row>
    <row r="230" spans="1:10" ht="26.25" hidden="1" thickBot="1">
      <c r="A230" s="141" t="s">
        <v>96</v>
      </c>
      <c r="B230" s="190">
        <v>9900028</v>
      </c>
      <c r="C230" s="137"/>
      <c r="D230" s="128" t="s">
        <v>107</v>
      </c>
      <c r="E230" s="128" t="s">
        <v>99</v>
      </c>
      <c r="F230" s="188">
        <f>F231</f>
        <v>0</v>
      </c>
      <c r="G230" s="157"/>
      <c r="H230" s="157"/>
      <c r="I230" s="157"/>
      <c r="J230" s="157"/>
    </row>
    <row r="231" spans="1:10" ht="36.75" customHeight="1" hidden="1" thickBot="1">
      <c r="A231" s="189" t="s">
        <v>78</v>
      </c>
      <c r="B231" s="190">
        <v>9900028</v>
      </c>
      <c r="C231" s="191">
        <v>240</v>
      </c>
      <c r="D231" s="128" t="s">
        <v>107</v>
      </c>
      <c r="E231" s="128" t="s">
        <v>99</v>
      </c>
      <c r="F231" s="192">
        <v>0</v>
      </c>
      <c r="G231" s="157"/>
      <c r="H231" s="157"/>
      <c r="I231" s="157"/>
      <c r="J231" s="157"/>
    </row>
    <row r="236" spans="1:6" ht="134.25" customHeight="1" hidden="1">
      <c r="A236" s="139" t="s">
        <v>325</v>
      </c>
      <c r="B236" s="128">
        <v>117075</v>
      </c>
      <c r="C236" s="137">
        <v>320</v>
      </c>
      <c r="D236" s="128" t="s">
        <v>109</v>
      </c>
      <c r="E236" s="128" t="s">
        <v>100</v>
      </c>
      <c r="F236" s="182">
        <v>0</v>
      </c>
    </row>
    <row r="237" spans="1:6" ht="157.5" customHeight="1" hidden="1">
      <c r="A237" s="133" t="s">
        <v>270</v>
      </c>
      <c r="B237" s="134" t="s">
        <v>387</v>
      </c>
      <c r="C237" s="135">
        <v>320</v>
      </c>
      <c r="D237" s="134" t="s">
        <v>109</v>
      </c>
      <c r="E237" s="134" t="s">
        <v>100</v>
      </c>
      <c r="F237" s="185">
        <v>0</v>
      </c>
    </row>
    <row r="242" spans="1:6" ht="12.75">
      <c r="A242" s="193"/>
      <c r="B242" s="194"/>
      <c r="C242" s="195"/>
      <c r="D242" s="195"/>
      <c r="E242" s="195"/>
      <c r="F242" s="196"/>
    </row>
  </sheetData>
  <sheetProtection/>
  <mergeCells count="8">
    <mergeCell ref="A8:F8"/>
    <mergeCell ref="A6:F6"/>
    <mergeCell ref="A7:F7"/>
    <mergeCell ref="B5:G5"/>
    <mergeCell ref="B3:G3"/>
    <mergeCell ref="C1:G1"/>
    <mergeCell ref="B2:F2"/>
    <mergeCell ref="B4:G4"/>
  </mergeCells>
  <printOptions/>
  <pageMargins left="0.6299212598425197" right="0.2362204724409449" top="0.7480314960629921" bottom="0.35433070866141736"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K230"/>
  <sheetViews>
    <sheetView zoomScalePageLayoutView="0" workbookViewId="0" topLeftCell="A1">
      <selection activeCell="F13" sqref="F13"/>
    </sheetView>
  </sheetViews>
  <sheetFormatPr defaultColWidth="9.00390625" defaultRowHeight="12.75"/>
  <cols>
    <col min="1" max="1" width="45.00390625" style="113" customWidth="1"/>
    <col min="2" max="2" width="11.75390625" style="118" customWidth="1"/>
    <col min="3" max="5" width="8.125" style="113" customWidth="1"/>
    <col min="6" max="6" width="11.625" style="113" customWidth="1"/>
    <col min="7" max="7" width="14.75390625" style="113" customWidth="1"/>
    <col min="8" max="8" width="4.00390625" style="113" hidden="1" customWidth="1"/>
    <col min="9" max="9" width="2.25390625" style="113" hidden="1" customWidth="1"/>
    <col min="10" max="10" width="6.00390625" style="113" customWidth="1"/>
    <col min="11" max="11" width="3.875" style="113" customWidth="1"/>
    <col min="12" max="12" width="4.00390625" style="113" customWidth="1"/>
    <col min="13" max="16384" width="9.125" style="113" customWidth="1"/>
  </cols>
  <sheetData>
    <row r="1" spans="1:7" ht="18" customHeight="1">
      <c r="A1" s="111"/>
      <c r="B1" s="112"/>
      <c r="C1" s="526" t="s">
        <v>110</v>
      </c>
      <c r="D1" s="526"/>
      <c r="E1" s="526"/>
      <c r="F1" s="526"/>
      <c r="G1" s="526"/>
    </row>
    <row r="2" spans="1:7" ht="12.75" customHeight="1">
      <c r="A2" s="111"/>
      <c r="B2" s="529" t="s">
        <v>30</v>
      </c>
      <c r="C2" s="529"/>
      <c r="D2" s="529"/>
      <c r="E2" s="529"/>
      <c r="F2" s="529"/>
      <c r="G2" s="529"/>
    </row>
    <row r="3" spans="1:7" ht="12.75">
      <c r="A3" s="111"/>
      <c r="B3" s="527" t="s">
        <v>31</v>
      </c>
      <c r="C3" s="527"/>
      <c r="D3" s="527"/>
      <c r="E3" s="527"/>
      <c r="F3" s="527"/>
      <c r="G3" s="527"/>
    </row>
    <row r="4" spans="1:10" ht="12.75">
      <c r="A4" s="111"/>
      <c r="B4" s="521" t="str">
        <f>'прил 1'!$B$4</f>
        <v>  от "03" июня 2020 г.  № 70</v>
      </c>
      <c r="C4" s="521"/>
      <c r="D4" s="522"/>
      <c r="E4" s="522"/>
      <c r="F4" s="522"/>
      <c r="G4" s="522"/>
      <c r="H4" s="114"/>
      <c r="I4" s="114"/>
      <c r="J4" s="114"/>
    </row>
    <row r="5" spans="1:7" ht="18" customHeight="1">
      <c r="A5" s="111"/>
      <c r="B5" s="526" t="s">
        <v>7</v>
      </c>
      <c r="C5" s="526"/>
      <c r="D5" s="526"/>
      <c r="E5" s="526"/>
      <c r="F5" s="526"/>
      <c r="G5" s="526"/>
    </row>
    <row r="6" spans="1:6" ht="21" customHeight="1">
      <c r="A6" s="528" t="s">
        <v>115</v>
      </c>
      <c r="B6" s="524"/>
      <c r="C6" s="524"/>
      <c r="D6" s="524"/>
      <c r="E6" s="524"/>
      <c r="F6" s="524"/>
    </row>
    <row r="7" spans="1:9" ht="57.75" customHeight="1">
      <c r="A7" s="523" t="s">
        <v>219</v>
      </c>
      <c r="B7" s="524"/>
      <c r="C7" s="524"/>
      <c r="D7" s="524"/>
      <c r="E7" s="524"/>
      <c r="F7" s="524"/>
      <c r="G7" s="112"/>
      <c r="H7" s="115"/>
      <c r="I7" s="116"/>
    </row>
    <row r="8" spans="1:9" ht="19.5" customHeight="1" thickBot="1">
      <c r="A8" s="525" t="s">
        <v>505</v>
      </c>
      <c r="B8" s="525"/>
      <c r="C8" s="525"/>
      <c r="D8" s="525"/>
      <c r="E8" s="525"/>
      <c r="F8" s="525"/>
      <c r="G8" s="112"/>
      <c r="H8" s="115"/>
      <c r="I8" s="116"/>
    </row>
    <row r="9" spans="1:9" ht="13.5" hidden="1" thickBot="1">
      <c r="A9" s="117"/>
      <c r="F9" s="117"/>
      <c r="G9" s="117"/>
      <c r="H9" s="117"/>
      <c r="I9" s="119"/>
    </row>
    <row r="10" spans="1:7" ht="38.25">
      <c r="A10" s="120" t="s">
        <v>36</v>
      </c>
      <c r="B10" s="121" t="s">
        <v>34</v>
      </c>
      <c r="C10" s="122" t="s">
        <v>35</v>
      </c>
      <c r="D10" s="123" t="s">
        <v>32</v>
      </c>
      <c r="E10" s="123" t="s">
        <v>33</v>
      </c>
      <c r="F10" s="124" t="s">
        <v>506</v>
      </c>
      <c r="G10" s="124" t="s">
        <v>507</v>
      </c>
    </row>
    <row r="11" spans="1:7" ht="12.75">
      <c r="A11" s="125">
        <v>1</v>
      </c>
      <c r="B11" s="126">
        <v>2</v>
      </c>
      <c r="C11" s="127">
        <v>3</v>
      </c>
      <c r="D11" s="128" t="s">
        <v>114</v>
      </c>
      <c r="E11" s="128" t="s">
        <v>518</v>
      </c>
      <c r="F11" s="129">
        <v>6</v>
      </c>
      <c r="G11" s="129">
        <v>7</v>
      </c>
    </row>
    <row r="12" spans="1:7" ht="12.75">
      <c r="A12" s="130" t="s">
        <v>121</v>
      </c>
      <c r="B12" s="131"/>
      <c r="C12" s="127"/>
      <c r="D12" s="128"/>
      <c r="E12" s="128"/>
      <c r="F12" s="132">
        <f>F13+F21+F87</f>
        <v>61540.90000000001</v>
      </c>
      <c r="G12" s="132">
        <f>G13+G21+G87</f>
        <v>59349.7</v>
      </c>
    </row>
    <row r="13" spans="1:7" ht="63.75">
      <c r="A13" s="133" t="s">
        <v>269</v>
      </c>
      <c r="B13" s="134" t="s">
        <v>372</v>
      </c>
      <c r="C13" s="135"/>
      <c r="D13" s="134" t="s">
        <v>109</v>
      </c>
      <c r="E13" s="134" t="s">
        <v>100</v>
      </c>
      <c r="F13" s="132">
        <f>F14+F17+F20</f>
        <v>200</v>
      </c>
      <c r="G13" s="132">
        <f>G14+G17+G20</f>
        <v>200</v>
      </c>
    </row>
    <row r="14" spans="1:7" ht="13.5">
      <c r="A14" s="136" t="s">
        <v>220</v>
      </c>
      <c r="B14" s="128" t="s">
        <v>373</v>
      </c>
      <c r="C14" s="137"/>
      <c r="D14" s="128" t="s">
        <v>109</v>
      </c>
      <c r="E14" s="128" t="s">
        <v>100</v>
      </c>
      <c r="F14" s="138">
        <f>F15</f>
        <v>200</v>
      </c>
      <c r="G14" s="138">
        <f>G15</f>
        <v>200</v>
      </c>
    </row>
    <row r="15" spans="1:7" ht="100.5" customHeight="1">
      <c r="A15" s="139" t="s">
        <v>270</v>
      </c>
      <c r="B15" s="128" t="s">
        <v>25</v>
      </c>
      <c r="C15" s="137"/>
      <c r="D15" s="128" t="s">
        <v>109</v>
      </c>
      <c r="E15" s="128" t="s">
        <v>100</v>
      </c>
      <c r="F15" s="138">
        <f>F16</f>
        <v>200</v>
      </c>
      <c r="G15" s="138">
        <f>G16</f>
        <v>200</v>
      </c>
    </row>
    <row r="16" spans="1:7" ht="25.5">
      <c r="A16" s="139" t="s">
        <v>281</v>
      </c>
      <c r="B16" s="128" t="s">
        <v>25</v>
      </c>
      <c r="C16" s="137">
        <v>320</v>
      </c>
      <c r="D16" s="128" t="s">
        <v>109</v>
      </c>
      <c r="E16" s="128" t="s">
        <v>100</v>
      </c>
      <c r="F16" s="138">
        <f>'прил.15'!G229</f>
        <v>200</v>
      </c>
      <c r="G16" s="138">
        <f>'прил.15'!H229</f>
        <v>200</v>
      </c>
    </row>
    <row r="17" spans="1:7" ht="92.25" customHeight="1" hidden="1">
      <c r="A17" s="139" t="s">
        <v>270</v>
      </c>
      <c r="B17" s="134" t="s">
        <v>387</v>
      </c>
      <c r="C17" s="135">
        <v>320</v>
      </c>
      <c r="D17" s="134" t="s">
        <v>109</v>
      </c>
      <c r="E17" s="134" t="s">
        <v>100</v>
      </c>
      <c r="F17" s="132">
        <v>0</v>
      </c>
      <c r="G17" s="132">
        <v>0</v>
      </c>
    </row>
    <row r="18" spans="1:7" ht="51" hidden="1">
      <c r="A18" s="133" t="s">
        <v>271</v>
      </c>
      <c r="B18" s="134" t="s">
        <v>374</v>
      </c>
      <c r="C18" s="135"/>
      <c r="D18" s="134" t="s">
        <v>109</v>
      </c>
      <c r="E18" s="134" t="s">
        <v>100</v>
      </c>
      <c r="F18" s="132">
        <f>F19</f>
        <v>0</v>
      </c>
      <c r="G18" s="132">
        <f>G19</f>
        <v>0</v>
      </c>
    </row>
    <row r="19" spans="1:7" ht="127.5" hidden="1">
      <c r="A19" s="139" t="s">
        <v>438</v>
      </c>
      <c r="B19" s="128" t="s">
        <v>375</v>
      </c>
      <c r="C19" s="137"/>
      <c r="D19" s="128" t="s">
        <v>109</v>
      </c>
      <c r="E19" s="128" t="s">
        <v>100</v>
      </c>
      <c r="F19" s="138">
        <f>F20</f>
        <v>0</v>
      </c>
      <c r="G19" s="138">
        <f>G20</f>
        <v>0</v>
      </c>
    </row>
    <row r="20" spans="1:7" ht="25.5" hidden="1">
      <c r="A20" s="139" t="s">
        <v>281</v>
      </c>
      <c r="B20" s="128" t="s">
        <v>375</v>
      </c>
      <c r="C20" s="137">
        <v>320</v>
      </c>
      <c r="D20" s="128" t="s">
        <v>109</v>
      </c>
      <c r="E20" s="128" t="s">
        <v>100</v>
      </c>
      <c r="F20" s="138">
        <v>0</v>
      </c>
      <c r="G20" s="138">
        <v>0</v>
      </c>
    </row>
    <row r="21" spans="1:7" ht="40.5">
      <c r="A21" s="136" t="s">
        <v>278</v>
      </c>
      <c r="B21" s="134" t="s">
        <v>336</v>
      </c>
      <c r="C21" s="135"/>
      <c r="D21" s="134" t="s">
        <v>100</v>
      </c>
      <c r="E21" s="134" t="s">
        <v>105</v>
      </c>
      <c r="F21" s="132">
        <f>F22+F25+F33+F40+F42+F62+F65</f>
        <v>40972.100000000006</v>
      </c>
      <c r="G21" s="132">
        <f>G22+G25+G33+G40+G42+G62+G65</f>
        <v>38766.7</v>
      </c>
    </row>
    <row r="22" spans="1:7" ht="42" customHeight="1">
      <c r="A22" s="140" t="s">
        <v>268</v>
      </c>
      <c r="B22" s="134" t="s">
        <v>344</v>
      </c>
      <c r="C22" s="135"/>
      <c r="D22" s="134" t="s">
        <v>100</v>
      </c>
      <c r="E22" s="134" t="s">
        <v>105</v>
      </c>
      <c r="F22" s="132">
        <f>F23</f>
        <v>155</v>
      </c>
      <c r="G22" s="132">
        <f>G23</f>
        <v>155</v>
      </c>
    </row>
    <row r="23" spans="1:7" ht="127.5">
      <c r="A23" s="141" t="s">
        <v>272</v>
      </c>
      <c r="B23" s="128" t="s">
        <v>344</v>
      </c>
      <c r="C23" s="137"/>
      <c r="D23" s="128" t="s">
        <v>100</v>
      </c>
      <c r="E23" s="128" t="s">
        <v>105</v>
      </c>
      <c r="F23" s="138">
        <f>F24</f>
        <v>155</v>
      </c>
      <c r="G23" s="138">
        <f>G24</f>
        <v>155</v>
      </c>
    </row>
    <row r="24" spans="1:10" s="146" customFormat="1" ht="27" customHeight="1">
      <c r="A24" s="142" t="s">
        <v>258</v>
      </c>
      <c r="B24" s="143" t="s">
        <v>345</v>
      </c>
      <c r="C24" s="144">
        <v>240</v>
      </c>
      <c r="D24" s="143" t="s">
        <v>100</v>
      </c>
      <c r="E24" s="143" t="s">
        <v>105</v>
      </c>
      <c r="F24" s="145">
        <f>'прил.15'!G73</f>
        <v>155</v>
      </c>
      <c r="G24" s="145">
        <f>'прил.15'!H73</f>
        <v>155</v>
      </c>
      <c r="J24" s="147"/>
    </row>
    <row r="25" spans="1:7" ht="50.25" customHeight="1">
      <c r="A25" s="140" t="s">
        <v>222</v>
      </c>
      <c r="B25" s="134" t="s">
        <v>351</v>
      </c>
      <c r="C25" s="135"/>
      <c r="D25" s="134" t="s">
        <v>106</v>
      </c>
      <c r="E25" s="134" t="s">
        <v>97</v>
      </c>
      <c r="F25" s="132">
        <f>F26+F28+F31+F32</f>
        <v>3700</v>
      </c>
      <c r="G25" s="132">
        <f>G26+G28+G31+G32</f>
        <v>3000</v>
      </c>
    </row>
    <row r="26" spans="1:7" ht="90" customHeight="1">
      <c r="A26" s="139" t="s">
        <v>422</v>
      </c>
      <c r="B26" s="128" t="s">
        <v>352</v>
      </c>
      <c r="C26" s="137"/>
      <c r="D26" s="128" t="s">
        <v>106</v>
      </c>
      <c r="E26" s="128" t="s">
        <v>97</v>
      </c>
      <c r="F26" s="138">
        <f>F27</f>
        <v>1800</v>
      </c>
      <c r="G26" s="138">
        <f>G27</f>
        <v>1800</v>
      </c>
    </row>
    <row r="27" spans="1:7" ht="27" customHeight="1">
      <c r="A27" s="142" t="s">
        <v>258</v>
      </c>
      <c r="B27" s="128" t="s">
        <v>352</v>
      </c>
      <c r="C27" s="137">
        <v>240</v>
      </c>
      <c r="D27" s="128" t="s">
        <v>106</v>
      </c>
      <c r="E27" s="128" t="s">
        <v>97</v>
      </c>
      <c r="F27" s="138">
        <f>'прил.15'!G123</f>
        <v>1800</v>
      </c>
      <c r="G27" s="138">
        <f>'прил.15'!H123</f>
        <v>1800</v>
      </c>
    </row>
    <row r="28" spans="1:7" ht="90" customHeight="1">
      <c r="A28" s="139" t="s">
        <v>439</v>
      </c>
      <c r="B28" s="128" t="s">
        <v>354</v>
      </c>
      <c r="C28" s="137"/>
      <c r="D28" s="128" t="s">
        <v>106</v>
      </c>
      <c r="E28" s="128" t="s">
        <v>99</v>
      </c>
      <c r="F28" s="138">
        <f>F30</f>
        <v>1200</v>
      </c>
      <c r="G28" s="138">
        <f>G30</f>
        <v>1200</v>
      </c>
    </row>
    <row r="29" spans="1:7" ht="12.75" hidden="1">
      <c r="A29" s="141" t="s">
        <v>61</v>
      </c>
      <c r="B29" s="128" t="s">
        <v>39</v>
      </c>
      <c r="C29" s="137">
        <v>17</v>
      </c>
      <c r="D29" s="128">
        <v>100</v>
      </c>
      <c r="E29" s="128">
        <v>104</v>
      </c>
      <c r="F29" s="138">
        <v>0</v>
      </c>
      <c r="G29" s="138">
        <v>0</v>
      </c>
    </row>
    <row r="30" spans="1:7" ht="38.25">
      <c r="A30" s="142" t="s">
        <v>258</v>
      </c>
      <c r="B30" s="128" t="s">
        <v>354</v>
      </c>
      <c r="C30" s="137">
        <v>240</v>
      </c>
      <c r="D30" s="128" t="s">
        <v>106</v>
      </c>
      <c r="E30" s="128" t="s">
        <v>99</v>
      </c>
      <c r="F30" s="138">
        <f>'прил.15'!G136</f>
        <v>1200</v>
      </c>
      <c r="G30" s="138">
        <f>'прил.15'!H136</f>
        <v>1200</v>
      </c>
    </row>
    <row r="31" spans="1:7" ht="129" customHeight="1">
      <c r="A31" s="148" t="s">
        <v>5</v>
      </c>
      <c r="B31" s="149" t="s">
        <v>24</v>
      </c>
      <c r="C31" s="149" t="s">
        <v>253</v>
      </c>
      <c r="D31" s="128" t="s">
        <v>106</v>
      </c>
      <c r="E31" s="150" t="s">
        <v>99</v>
      </c>
      <c r="F31" s="138">
        <f>'прил.15'!G148</f>
        <v>700</v>
      </c>
      <c r="G31" s="138">
        <f>'прил.15'!H148</f>
        <v>0</v>
      </c>
    </row>
    <row r="32" spans="1:7" s="151" customFormat="1" ht="38.25" customHeight="1">
      <c r="A32" s="148" t="s">
        <v>5</v>
      </c>
      <c r="B32" s="149" t="s">
        <v>24</v>
      </c>
      <c r="C32" s="149" t="s">
        <v>253</v>
      </c>
      <c r="D32" s="128" t="s">
        <v>106</v>
      </c>
      <c r="E32" s="150" t="s">
        <v>99</v>
      </c>
      <c r="F32" s="138">
        <f>'прил.15'!G149</f>
        <v>0</v>
      </c>
      <c r="G32" s="138">
        <f>'прил.15'!H149</f>
        <v>0</v>
      </c>
    </row>
    <row r="33" spans="1:7" ht="27" customHeight="1">
      <c r="A33" s="140" t="s">
        <v>223</v>
      </c>
      <c r="B33" s="134" t="s">
        <v>348</v>
      </c>
      <c r="C33" s="135"/>
      <c r="D33" s="134" t="s">
        <v>106</v>
      </c>
      <c r="E33" s="134" t="s">
        <v>100</v>
      </c>
      <c r="F33" s="132">
        <f>F34+F37+F39</f>
        <v>6043.7</v>
      </c>
      <c r="G33" s="132">
        <f>G34+G37+G39</f>
        <v>6043.7</v>
      </c>
    </row>
    <row r="34" spans="1:11" ht="48.75" customHeight="1">
      <c r="A34" s="139" t="s">
        <v>454</v>
      </c>
      <c r="B34" s="128" t="s">
        <v>349</v>
      </c>
      <c r="C34" s="137"/>
      <c r="D34" s="128" t="s">
        <v>101</v>
      </c>
      <c r="E34" s="128" t="s">
        <v>105</v>
      </c>
      <c r="F34" s="138">
        <f>F35+F36</f>
        <v>5943.7</v>
      </c>
      <c r="G34" s="138">
        <f>G35+G36</f>
        <v>5943.7</v>
      </c>
      <c r="K34" s="113" t="s">
        <v>74</v>
      </c>
    </row>
    <row r="35" spans="1:7" ht="27.75" customHeight="1">
      <c r="A35" s="142" t="s">
        <v>258</v>
      </c>
      <c r="B35" s="128" t="s">
        <v>349</v>
      </c>
      <c r="C35" s="137">
        <v>240</v>
      </c>
      <c r="D35" s="128" t="s">
        <v>101</v>
      </c>
      <c r="E35" s="128" t="s">
        <v>105</v>
      </c>
      <c r="F35" s="138">
        <f>'прил.15'!G99</f>
        <v>4053.4</v>
      </c>
      <c r="G35" s="138">
        <f>'прил.15'!H99</f>
        <v>4053.4</v>
      </c>
    </row>
    <row r="36" spans="1:7" ht="102">
      <c r="A36" s="152" t="s">
        <v>323</v>
      </c>
      <c r="B36" s="128" t="s">
        <v>20</v>
      </c>
      <c r="C36" s="137">
        <v>240</v>
      </c>
      <c r="D36" s="128" t="s">
        <v>101</v>
      </c>
      <c r="E36" s="128" t="s">
        <v>105</v>
      </c>
      <c r="F36" s="138">
        <f>'прил.15'!G101</f>
        <v>1890.3</v>
      </c>
      <c r="G36" s="138">
        <f>'прил.15'!H101</f>
        <v>1890.3</v>
      </c>
    </row>
    <row r="37" spans="1:7" ht="114" customHeight="1">
      <c r="A37" s="139" t="s">
        <v>440</v>
      </c>
      <c r="B37" s="128" t="s">
        <v>335</v>
      </c>
      <c r="C37" s="135"/>
      <c r="D37" s="128" t="s">
        <v>106</v>
      </c>
      <c r="E37" s="128" t="s">
        <v>100</v>
      </c>
      <c r="F37" s="138">
        <f>F38</f>
        <v>100</v>
      </c>
      <c r="G37" s="138">
        <f>G38</f>
        <v>100</v>
      </c>
    </row>
    <row r="38" spans="1:7" ht="26.25" customHeight="1">
      <c r="A38" s="142" t="s">
        <v>258</v>
      </c>
      <c r="B38" s="128" t="s">
        <v>335</v>
      </c>
      <c r="C38" s="137">
        <v>240</v>
      </c>
      <c r="D38" s="128" t="s">
        <v>106</v>
      </c>
      <c r="E38" s="128" t="s">
        <v>100</v>
      </c>
      <c r="F38" s="138">
        <f>'прил.15'!G157</f>
        <v>100</v>
      </c>
      <c r="G38" s="138">
        <f>'прил.15'!H157</f>
        <v>100</v>
      </c>
    </row>
    <row r="39" spans="1:7" ht="104.25" customHeight="1">
      <c r="A39" s="152" t="s">
        <v>323</v>
      </c>
      <c r="B39" s="128" t="s">
        <v>20</v>
      </c>
      <c r="C39" s="137">
        <v>240</v>
      </c>
      <c r="D39" s="128" t="s">
        <v>101</v>
      </c>
      <c r="E39" s="128" t="s">
        <v>105</v>
      </c>
      <c r="F39" s="138">
        <f>'прил.15'!G102</f>
        <v>0</v>
      </c>
      <c r="G39" s="138">
        <f>'прил.15'!H102</f>
        <v>0</v>
      </c>
    </row>
    <row r="40" spans="1:7" ht="40.5" customHeight="1">
      <c r="A40" s="136" t="s">
        <v>441</v>
      </c>
      <c r="B40" s="153" t="s">
        <v>381</v>
      </c>
      <c r="C40" s="153" t="s">
        <v>253</v>
      </c>
      <c r="D40" s="134" t="s">
        <v>106</v>
      </c>
      <c r="E40" s="154" t="s">
        <v>99</v>
      </c>
      <c r="F40" s="132">
        <f>F41</f>
        <v>0</v>
      </c>
      <c r="G40" s="132">
        <f>G41</f>
        <v>0</v>
      </c>
    </row>
    <row r="41" spans="1:7" ht="90.75" customHeight="1">
      <c r="A41" s="148" t="s">
        <v>442</v>
      </c>
      <c r="B41" s="149" t="s">
        <v>382</v>
      </c>
      <c r="C41" s="149" t="s">
        <v>253</v>
      </c>
      <c r="D41" s="128" t="s">
        <v>106</v>
      </c>
      <c r="E41" s="150" t="s">
        <v>99</v>
      </c>
      <c r="F41" s="138">
        <f>'прил.15'!G151</f>
        <v>0</v>
      </c>
      <c r="G41" s="138">
        <f>'прил.15'!H151</f>
        <v>0</v>
      </c>
    </row>
    <row r="42" spans="1:7" ht="25.5">
      <c r="A42" s="140" t="s">
        <v>225</v>
      </c>
      <c r="B42" s="134" t="s">
        <v>355</v>
      </c>
      <c r="C42" s="135"/>
      <c r="D42" s="134" t="s">
        <v>106</v>
      </c>
      <c r="E42" s="134" t="s">
        <v>100</v>
      </c>
      <c r="F42" s="132">
        <f>F43+F48+F50+F52+F54+F56+F57+F58+F59+F60</f>
        <v>19260.2</v>
      </c>
      <c r="G42" s="132">
        <f>G43+G48+G50+G52+G54+G56+G57+G58+G59+G60</f>
        <v>17754.8</v>
      </c>
    </row>
    <row r="43" spans="1:7" ht="51.75" customHeight="1">
      <c r="A43" s="141" t="s">
        <v>443</v>
      </c>
      <c r="B43" s="128" t="s">
        <v>356</v>
      </c>
      <c r="C43" s="137"/>
      <c r="D43" s="128" t="s">
        <v>106</v>
      </c>
      <c r="E43" s="128" t="s">
        <v>100</v>
      </c>
      <c r="F43" s="138">
        <f>F44</f>
        <v>4460.2</v>
      </c>
      <c r="G43" s="138">
        <f>G44</f>
        <v>4954.8</v>
      </c>
    </row>
    <row r="44" spans="1:7" ht="24" customHeight="1">
      <c r="A44" s="142" t="s">
        <v>258</v>
      </c>
      <c r="B44" s="128" t="s">
        <v>356</v>
      </c>
      <c r="C44" s="137">
        <v>240</v>
      </c>
      <c r="D44" s="128" t="s">
        <v>106</v>
      </c>
      <c r="E44" s="128" t="s">
        <v>100</v>
      </c>
      <c r="F44" s="138">
        <f>'прил.15'!G160</f>
        <v>4460.2</v>
      </c>
      <c r="G44" s="138">
        <f>'прил.15'!H160</f>
        <v>4954.8</v>
      </c>
    </row>
    <row r="45" spans="1:7" ht="33" customHeight="1" hidden="1">
      <c r="A45" s="141" t="s">
        <v>437</v>
      </c>
      <c r="B45" s="128">
        <v>9900000</v>
      </c>
      <c r="C45" s="135"/>
      <c r="D45" s="128" t="s">
        <v>97</v>
      </c>
      <c r="E45" s="128" t="s">
        <v>102</v>
      </c>
      <c r="F45" s="138">
        <f>F46</f>
        <v>0</v>
      </c>
      <c r="G45" s="138">
        <f>G46</f>
        <v>0</v>
      </c>
    </row>
    <row r="46" spans="1:7" ht="25.5" hidden="1">
      <c r="A46" s="141" t="s">
        <v>96</v>
      </c>
      <c r="B46" s="128">
        <v>9900022</v>
      </c>
      <c r="C46" s="137"/>
      <c r="D46" s="128" t="s">
        <v>97</v>
      </c>
      <c r="E46" s="128" t="s">
        <v>102</v>
      </c>
      <c r="F46" s="138">
        <f>F47</f>
        <v>0</v>
      </c>
      <c r="G46" s="138">
        <f>G47</f>
        <v>0</v>
      </c>
    </row>
    <row r="47" spans="1:7" ht="25.5" hidden="1">
      <c r="A47" s="141" t="s">
        <v>78</v>
      </c>
      <c r="B47" s="128">
        <v>9900022</v>
      </c>
      <c r="C47" s="137">
        <v>244</v>
      </c>
      <c r="D47" s="128" t="s">
        <v>97</v>
      </c>
      <c r="E47" s="128" t="s">
        <v>102</v>
      </c>
      <c r="F47" s="138">
        <v>0</v>
      </c>
      <c r="G47" s="138">
        <v>0</v>
      </c>
    </row>
    <row r="48" spans="1:7" ht="77.25" customHeight="1">
      <c r="A48" s="141" t="s">
        <v>444</v>
      </c>
      <c r="B48" s="128" t="s">
        <v>357</v>
      </c>
      <c r="C48" s="137"/>
      <c r="D48" s="128" t="s">
        <v>106</v>
      </c>
      <c r="E48" s="128" t="s">
        <v>100</v>
      </c>
      <c r="F48" s="138">
        <f>F49</f>
        <v>400</v>
      </c>
      <c r="G48" s="138">
        <f>G49</f>
        <v>400</v>
      </c>
    </row>
    <row r="49" spans="1:7" ht="24" customHeight="1">
      <c r="A49" s="142" t="s">
        <v>258</v>
      </c>
      <c r="B49" s="128" t="s">
        <v>357</v>
      </c>
      <c r="C49" s="137">
        <v>240</v>
      </c>
      <c r="D49" s="128" t="s">
        <v>106</v>
      </c>
      <c r="E49" s="128" t="s">
        <v>100</v>
      </c>
      <c r="F49" s="138">
        <f>'прил.15'!G162</f>
        <v>400</v>
      </c>
      <c r="G49" s="138">
        <f>'прил.15'!H162</f>
        <v>400</v>
      </c>
    </row>
    <row r="50" spans="1:7" ht="78.75" customHeight="1">
      <c r="A50" s="141" t="s">
        <v>445</v>
      </c>
      <c r="B50" s="128" t="s">
        <v>358</v>
      </c>
      <c r="C50" s="137"/>
      <c r="D50" s="128" t="s">
        <v>106</v>
      </c>
      <c r="E50" s="128" t="s">
        <v>100</v>
      </c>
      <c r="F50" s="138">
        <f>F51</f>
        <v>100</v>
      </c>
      <c r="G50" s="138">
        <f>G51</f>
        <v>100</v>
      </c>
    </row>
    <row r="51" spans="1:7" ht="23.25" customHeight="1">
      <c r="A51" s="142" t="s">
        <v>258</v>
      </c>
      <c r="B51" s="128" t="s">
        <v>358</v>
      </c>
      <c r="C51" s="137">
        <v>240</v>
      </c>
      <c r="D51" s="128" t="s">
        <v>106</v>
      </c>
      <c r="E51" s="128" t="s">
        <v>100</v>
      </c>
      <c r="F51" s="138">
        <f>'прил.15'!G166</f>
        <v>100</v>
      </c>
      <c r="G51" s="138">
        <f>'прил.15'!H166</f>
        <v>100</v>
      </c>
    </row>
    <row r="52" spans="1:7" ht="102">
      <c r="A52" s="141" t="s">
        <v>446</v>
      </c>
      <c r="B52" s="128" t="s">
        <v>359</v>
      </c>
      <c r="C52" s="137"/>
      <c r="D52" s="128" t="s">
        <v>106</v>
      </c>
      <c r="E52" s="128" t="s">
        <v>100</v>
      </c>
      <c r="F52" s="138">
        <f>F53</f>
        <v>100</v>
      </c>
      <c r="G52" s="138">
        <f>G53</f>
        <v>100</v>
      </c>
    </row>
    <row r="53" spans="1:7" ht="24.75" customHeight="1">
      <c r="A53" s="142" t="s">
        <v>258</v>
      </c>
      <c r="B53" s="128" t="s">
        <v>359</v>
      </c>
      <c r="C53" s="137">
        <v>240</v>
      </c>
      <c r="D53" s="128" t="s">
        <v>106</v>
      </c>
      <c r="E53" s="128" t="s">
        <v>100</v>
      </c>
      <c r="F53" s="138">
        <f>'прил.15'!G172</f>
        <v>100</v>
      </c>
      <c r="G53" s="138">
        <f>'прил.15'!H172</f>
        <v>100</v>
      </c>
    </row>
    <row r="54" spans="1:7" ht="90.75" customHeight="1">
      <c r="A54" s="141" t="s">
        <v>425</v>
      </c>
      <c r="B54" s="128" t="s">
        <v>360</v>
      </c>
      <c r="C54" s="137"/>
      <c r="D54" s="128" t="s">
        <v>106</v>
      </c>
      <c r="E54" s="128" t="s">
        <v>100</v>
      </c>
      <c r="F54" s="138">
        <f>F55</f>
        <v>200</v>
      </c>
      <c r="G54" s="138">
        <f>G55</f>
        <v>200</v>
      </c>
    </row>
    <row r="55" spans="1:7" ht="24.75" customHeight="1">
      <c r="A55" s="142" t="s">
        <v>258</v>
      </c>
      <c r="B55" s="128" t="s">
        <v>360</v>
      </c>
      <c r="C55" s="137">
        <v>240</v>
      </c>
      <c r="D55" s="128" t="s">
        <v>106</v>
      </c>
      <c r="E55" s="128" t="s">
        <v>100</v>
      </c>
      <c r="F55" s="138">
        <f>'прил.15'!G174</f>
        <v>200</v>
      </c>
      <c r="G55" s="138">
        <f>'прил.15'!H174</f>
        <v>200</v>
      </c>
    </row>
    <row r="56" spans="1:7" ht="91.5" customHeight="1" hidden="1">
      <c r="A56" s="141" t="s">
        <v>425</v>
      </c>
      <c r="B56" s="128" t="s">
        <v>22</v>
      </c>
      <c r="C56" s="137">
        <v>240</v>
      </c>
      <c r="D56" s="128" t="s">
        <v>106</v>
      </c>
      <c r="E56" s="128" t="s">
        <v>100</v>
      </c>
      <c r="F56" s="138">
        <v>0</v>
      </c>
      <c r="G56" s="138">
        <v>0</v>
      </c>
    </row>
    <row r="57" spans="1:7" ht="78" customHeight="1" hidden="1">
      <c r="A57" s="140" t="s">
        <v>425</v>
      </c>
      <c r="B57" s="134" t="s">
        <v>384</v>
      </c>
      <c r="C57" s="135">
        <v>240</v>
      </c>
      <c r="D57" s="134" t="s">
        <v>106</v>
      </c>
      <c r="E57" s="134" t="s">
        <v>100</v>
      </c>
      <c r="F57" s="132">
        <v>0</v>
      </c>
      <c r="G57" s="132">
        <v>0</v>
      </c>
    </row>
    <row r="58" spans="1:7" ht="90.75" customHeight="1" hidden="1">
      <c r="A58" s="141" t="s">
        <v>425</v>
      </c>
      <c r="B58" s="128" t="s">
        <v>23</v>
      </c>
      <c r="C58" s="137">
        <v>240</v>
      </c>
      <c r="D58" s="128" t="s">
        <v>106</v>
      </c>
      <c r="E58" s="128" t="s">
        <v>100</v>
      </c>
      <c r="F58" s="138">
        <v>0</v>
      </c>
      <c r="G58" s="138">
        <v>0</v>
      </c>
    </row>
    <row r="59" spans="1:7" ht="95.25" customHeight="1" hidden="1">
      <c r="A59" s="140" t="s">
        <v>425</v>
      </c>
      <c r="B59" s="134" t="s">
        <v>4</v>
      </c>
      <c r="C59" s="135">
        <v>240</v>
      </c>
      <c r="D59" s="134" t="s">
        <v>106</v>
      </c>
      <c r="E59" s="134" t="s">
        <v>100</v>
      </c>
      <c r="F59" s="132">
        <v>0</v>
      </c>
      <c r="G59" s="132">
        <v>0</v>
      </c>
    </row>
    <row r="60" spans="1:10" ht="78" customHeight="1">
      <c r="A60" s="141" t="s">
        <v>447</v>
      </c>
      <c r="B60" s="134" t="s">
        <v>361</v>
      </c>
      <c r="C60" s="135">
        <v>611</v>
      </c>
      <c r="D60" s="134" t="s">
        <v>106</v>
      </c>
      <c r="E60" s="134" t="s">
        <v>100</v>
      </c>
      <c r="F60" s="132">
        <f>F61</f>
        <v>14000</v>
      </c>
      <c r="G60" s="132">
        <f>G61</f>
        <v>12000</v>
      </c>
      <c r="J60" s="155"/>
    </row>
    <row r="61" spans="1:7" ht="38.25" customHeight="1">
      <c r="A61" s="141" t="s">
        <v>283</v>
      </c>
      <c r="B61" s="128" t="s">
        <v>361</v>
      </c>
      <c r="C61" s="137">
        <v>611</v>
      </c>
      <c r="D61" s="128" t="s">
        <v>106</v>
      </c>
      <c r="E61" s="128" t="s">
        <v>100</v>
      </c>
      <c r="F61" s="138">
        <f>'прил.15'!G182</f>
        <v>14000</v>
      </c>
      <c r="G61" s="138">
        <f>'прил.15'!H182</f>
        <v>12000</v>
      </c>
    </row>
    <row r="62" spans="1:7" ht="40.5">
      <c r="A62" s="136" t="s">
        <v>226</v>
      </c>
      <c r="B62" s="134" t="s">
        <v>363</v>
      </c>
      <c r="C62" s="135"/>
      <c r="D62" s="134" t="s">
        <v>102</v>
      </c>
      <c r="E62" s="134" t="s">
        <v>102</v>
      </c>
      <c r="F62" s="132">
        <f>F63</f>
        <v>200</v>
      </c>
      <c r="G62" s="132">
        <f>G63</f>
        <v>200</v>
      </c>
    </row>
    <row r="63" spans="1:7" ht="49.5" customHeight="1">
      <c r="A63" s="139" t="s">
        <v>448</v>
      </c>
      <c r="B63" s="128" t="s">
        <v>364</v>
      </c>
      <c r="C63" s="137"/>
      <c r="D63" s="128" t="s">
        <v>102</v>
      </c>
      <c r="E63" s="128" t="s">
        <v>102</v>
      </c>
      <c r="F63" s="138">
        <f>'прил.15'!G194</f>
        <v>200</v>
      </c>
      <c r="G63" s="138">
        <f>'прил.15'!H194</f>
        <v>200</v>
      </c>
    </row>
    <row r="64" spans="1:7" ht="38.25" hidden="1">
      <c r="A64" s="142" t="s">
        <v>258</v>
      </c>
      <c r="B64" s="128" t="s">
        <v>364</v>
      </c>
      <c r="C64" s="137">
        <v>240</v>
      </c>
      <c r="D64" s="128" t="s">
        <v>108</v>
      </c>
      <c r="E64" s="128" t="s">
        <v>97</v>
      </c>
      <c r="F64" s="138">
        <v>688</v>
      </c>
      <c r="G64" s="138">
        <v>688</v>
      </c>
    </row>
    <row r="65" spans="1:7" ht="54" hidden="1">
      <c r="A65" s="136" t="s">
        <v>279</v>
      </c>
      <c r="B65" s="134" t="s">
        <v>365</v>
      </c>
      <c r="C65" s="135"/>
      <c r="D65" s="134" t="s">
        <v>108</v>
      </c>
      <c r="E65" s="134" t="s">
        <v>97</v>
      </c>
      <c r="F65" s="132">
        <f>F66</f>
        <v>11613.2</v>
      </c>
      <c r="G65" s="132">
        <f>G66</f>
        <v>11613.2</v>
      </c>
    </row>
    <row r="66" spans="1:7" ht="40.5">
      <c r="A66" s="136" t="s">
        <v>278</v>
      </c>
      <c r="B66" s="128" t="s">
        <v>365</v>
      </c>
      <c r="C66" s="135"/>
      <c r="D66" s="128" t="s">
        <v>108</v>
      </c>
      <c r="E66" s="128" t="s">
        <v>97</v>
      </c>
      <c r="F66" s="138">
        <f>F67+F74+F76+F78+F85+F86</f>
        <v>11613.2</v>
      </c>
      <c r="G66" s="138">
        <f>G67+G74+G76+G78+G85+G86</f>
        <v>11613.2</v>
      </c>
    </row>
    <row r="67" spans="1:7" ht="102">
      <c r="A67" s="139" t="s">
        <v>449</v>
      </c>
      <c r="B67" s="128" t="s">
        <v>366</v>
      </c>
      <c r="C67" s="137"/>
      <c r="D67" s="128" t="s">
        <v>108</v>
      </c>
      <c r="E67" s="128" t="s">
        <v>97</v>
      </c>
      <c r="F67" s="138">
        <f>F70+F72+F73+F71</f>
        <v>8993.7</v>
      </c>
      <c r="G67" s="138">
        <f>G70+G72+G73+G71</f>
        <v>8993.7</v>
      </c>
    </row>
    <row r="68" spans="1:7" ht="35.25" customHeight="1" hidden="1">
      <c r="A68" s="141" t="s">
        <v>197</v>
      </c>
      <c r="B68" s="128">
        <v>270110</v>
      </c>
      <c r="C68" s="135"/>
      <c r="D68" s="128" t="s">
        <v>108</v>
      </c>
      <c r="E68" s="128" t="s">
        <v>97</v>
      </c>
      <c r="F68" s="138">
        <f>F69</f>
        <v>0</v>
      </c>
      <c r="G68" s="138">
        <f>G69</f>
        <v>0</v>
      </c>
    </row>
    <row r="69" spans="1:7" ht="19.5" customHeight="1" hidden="1">
      <c r="A69" s="141" t="s">
        <v>198</v>
      </c>
      <c r="B69" s="128">
        <v>270110</v>
      </c>
      <c r="C69" s="137">
        <v>111</v>
      </c>
      <c r="D69" s="128" t="s">
        <v>108</v>
      </c>
      <c r="E69" s="128" t="s">
        <v>97</v>
      </c>
      <c r="F69" s="138">
        <v>0</v>
      </c>
      <c r="G69" s="138">
        <v>0</v>
      </c>
    </row>
    <row r="70" spans="1:7" ht="13.5" customHeight="1">
      <c r="A70" s="142" t="s">
        <v>261</v>
      </c>
      <c r="B70" s="128" t="s">
        <v>366</v>
      </c>
      <c r="C70" s="137">
        <v>110</v>
      </c>
      <c r="D70" s="128" t="s">
        <v>108</v>
      </c>
      <c r="E70" s="128" t="s">
        <v>97</v>
      </c>
      <c r="F70" s="138">
        <f>'прил.15'!G201</f>
        <v>3603.7</v>
      </c>
      <c r="G70" s="138">
        <f>'прил.15'!H201</f>
        <v>3603.7</v>
      </c>
    </row>
    <row r="71" spans="1:7" ht="32.25" customHeight="1">
      <c r="A71" s="235" t="s">
        <v>261</v>
      </c>
      <c r="B71" s="64" t="s">
        <v>21</v>
      </c>
      <c r="C71" s="137">
        <v>110</v>
      </c>
      <c r="D71" s="128" t="s">
        <v>108</v>
      </c>
      <c r="E71" s="128" t="s">
        <v>97</v>
      </c>
      <c r="F71" s="138">
        <f>'прил.15'!G202</f>
        <v>2920</v>
      </c>
      <c r="G71" s="138">
        <f>'прил.15'!H202</f>
        <v>2920</v>
      </c>
    </row>
    <row r="72" spans="1:7" ht="32.25" customHeight="1">
      <c r="A72" s="142" t="s">
        <v>258</v>
      </c>
      <c r="B72" s="128" t="s">
        <v>366</v>
      </c>
      <c r="C72" s="137">
        <v>240</v>
      </c>
      <c r="D72" s="128" t="s">
        <v>108</v>
      </c>
      <c r="E72" s="128" t="s">
        <v>97</v>
      </c>
      <c r="F72" s="138">
        <f>'прил.15'!G205</f>
        <v>2450</v>
      </c>
      <c r="G72" s="138">
        <f>'прил.15'!H205</f>
        <v>2450</v>
      </c>
    </row>
    <row r="73" spans="1:7" ht="12.75">
      <c r="A73" s="141" t="s">
        <v>75</v>
      </c>
      <c r="B73" s="128" t="s">
        <v>366</v>
      </c>
      <c r="C73" s="137">
        <v>850</v>
      </c>
      <c r="D73" s="128" t="s">
        <v>108</v>
      </c>
      <c r="E73" s="128" t="s">
        <v>97</v>
      </c>
      <c r="F73" s="138">
        <f>'прил.15'!G207</f>
        <v>20</v>
      </c>
      <c r="G73" s="138">
        <f>'прил.15'!H207</f>
        <v>20</v>
      </c>
    </row>
    <row r="74" spans="1:7" ht="104.25" customHeight="1">
      <c r="A74" s="139" t="s">
        <v>450</v>
      </c>
      <c r="B74" s="128" t="s">
        <v>367</v>
      </c>
      <c r="C74" s="137"/>
      <c r="D74" s="128" t="s">
        <v>108</v>
      </c>
      <c r="E74" s="128" t="s">
        <v>97</v>
      </c>
      <c r="F74" s="138">
        <f>'прил.15'!G208</f>
        <v>30</v>
      </c>
      <c r="G74" s="138">
        <f>'прил.15'!H208</f>
        <v>30</v>
      </c>
    </row>
    <row r="75" spans="1:7" ht="38.25" hidden="1">
      <c r="A75" s="142" t="s">
        <v>258</v>
      </c>
      <c r="B75" s="128" t="s">
        <v>367</v>
      </c>
      <c r="C75" s="137">
        <v>240</v>
      </c>
      <c r="D75" s="128" t="s">
        <v>108</v>
      </c>
      <c r="E75" s="128" t="s">
        <v>97</v>
      </c>
      <c r="F75" s="138">
        <v>30</v>
      </c>
      <c r="G75" s="138">
        <v>30</v>
      </c>
    </row>
    <row r="76" spans="1:7" ht="102" hidden="1">
      <c r="A76" s="139" t="s">
        <v>451</v>
      </c>
      <c r="B76" s="128" t="s">
        <v>368</v>
      </c>
      <c r="C76" s="137"/>
      <c r="D76" s="128" t="s">
        <v>108</v>
      </c>
      <c r="E76" s="128" t="s">
        <v>97</v>
      </c>
      <c r="F76" s="138">
        <f>F77</f>
        <v>800</v>
      </c>
      <c r="G76" s="138">
        <f>G77</f>
        <v>800</v>
      </c>
    </row>
    <row r="77" spans="1:7" ht="24.75" customHeight="1">
      <c r="A77" s="142" t="s">
        <v>258</v>
      </c>
      <c r="B77" s="128" t="s">
        <v>368</v>
      </c>
      <c r="C77" s="137">
        <v>240</v>
      </c>
      <c r="D77" s="128" t="s">
        <v>108</v>
      </c>
      <c r="E77" s="128" t="s">
        <v>97</v>
      </c>
      <c r="F77" s="138">
        <f>'прил.15'!G210</f>
        <v>800</v>
      </c>
      <c r="G77" s="138">
        <f>'прил.15'!H210</f>
        <v>800</v>
      </c>
    </row>
    <row r="78" spans="1:7" ht="36" customHeight="1">
      <c r="A78" s="156" t="s">
        <v>452</v>
      </c>
      <c r="B78" s="128" t="s">
        <v>369</v>
      </c>
      <c r="C78" s="137"/>
      <c r="D78" s="128" t="s">
        <v>108</v>
      </c>
      <c r="E78" s="128" t="s">
        <v>97</v>
      </c>
      <c r="F78" s="138">
        <f>F81+F84+F214+F83</f>
        <v>1789.5</v>
      </c>
      <c r="G78" s="138">
        <f>G81+G84+G214+G83</f>
        <v>1789.5</v>
      </c>
    </row>
    <row r="79" spans="1:7" ht="82.5" customHeight="1" hidden="1">
      <c r="A79" s="141" t="s">
        <v>197</v>
      </c>
      <c r="B79" s="128">
        <v>270023</v>
      </c>
      <c r="C79" s="135"/>
      <c r="D79" s="128" t="s">
        <v>108</v>
      </c>
      <c r="E79" s="128" t="s">
        <v>97</v>
      </c>
      <c r="F79" s="138">
        <f>F80</f>
        <v>0</v>
      </c>
      <c r="G79" s="138">
        <f>G80</f>
        <v>0</v>
      </c>
    </row>
    <row r="80" spans="1:10" ht="31.5" customHeight="1" hidden="1">
      <c r="A80" s="141" t="s">
        <v>198</v>
      </c>
      <c r="B80" s="128">
        <v>270023</v>
      </c>
      <c r="C80" s="137">
        <v>111</v>
      </c>
      <c r="D80" s="128" t="s">
        <v>108</v>
      </c>
      <c r="E80" s="128" t="s">
        <v>97</v>
      </c>
      <c r="F80" s="138">
        <v>0</v>
      </c>
      <c r="G80" s="138">
        <v>0</v>
      </c>
      <c r="H80" s="157"/>
      <c r="I80" s="157"/>
      <c r="J80" s="157"/>
    </row>
    <row r="81" spans="1:7" ht="12.75" customHeight="1">
      <c r="A81" s="142" t="s">
        <v>261</v>
      </c>
      <c r="B81" s="128" t="s">
        <v>369</v>
      </c>
      <c r="C81" s="137">
        <v>110</v>
      </c>
      <c r="D81" s="128" t="s">
        <v>108</v>
      </c>
      <c r="E81" s="128" t="s">
        <v>97</v>
      </c>
      <c r="F81" s="138">
        <f>'прил.15'!G215</f>
        <v>1644.5</v>
      </c>
      <c r="G81" s="138">
        <f>'прил.15'!H215</f>
        <v>1644.5</v>
      </c>
    </row>
    <row r="82" spans="1:7" ht="25.5" hidden="1">
      <c r="A82" s="141" t="s">
        <v>77</v>
      </c>
      <c r="B82" s="128">
        <v>270023</v>
      </c>
      <c r="C82" s="137">
        <v>242</v>
      </c>
      <c r="D82" s="128" t="s">
        <v>108</v>
      </c>
      <c r="E82" s="128" t="s">
        <v>97</v>
      </c>
      <c r="F82" s="138">
        <v>0</v>
      </c>
      <c r="G82" s="138">
        <v>0</v>
      </c>
    </row>
    <row r="83" spans="1:7" ht="38.25" hidden="1">
      <c r="A83" s="140" t="s">
        <v>83</v>
      </c>
      <c r="B83" s="134" t="s">
        <v>385</v>
      </c>
      <c r="C83" s="135">
        <v>110</v>
      </c>
      <c r="D83" s="134" t="s">
        <v>108</v>
      </c>
      <c r="E83" s="134" t="s">
        <v>97</v>
      </c>
      <c r="F83" s="132">
        <v>0</v>
      </c>
      <c r="G83" s="132">
        <v>0</v>
      </c>
    </row>
    <row r="84" spans="1:7" ht="27" customHeight="1">
      <c r="A84" s="141" t="s">
        <v>78</v>
      </c>
      <c r="B84" s="128" t="s">
        <v>369</v>
      </c>
      <c r="C84" s="137">
        <v>240</v>
      </c>
      <c r="D84" s="128" t="s">
        <v>108</v>
      </c>
      <c r="E84" s="128" t="s">
        <v>97</v>
      </c>
      <c r="F84" s="138">
        <f>'прил.15'!G218</f>
        <v>145</v>
      </c>
      <c r="G84" s="138">
        <f>'прил.15'!H218</f>
        <v>145</v>
      </c>
    </row>
    <row r="85" spans="1:7" ht="38.25" hidden="1">
      <c r="A85" s="141" t="s">
        <v>83</v>
      </c>
      <c r="B85" s="128" t="s">
        <v>21</v>
      </c>
      <c r="C85" s="137">
        <v>110</v>
      </c>
      <c r="D85" s="128" t="s">
        <v>108</v>
      </c>
      <c r="E85" s="128" t="s">
        <v>97</v>
      </c>
      <c r="F85" s="138">
        <v>0</v>
      </c>
      <c r="G85" s="138">
        <v>0</v>
      </c>
    </row>
    <row r="86" spans="1:7" ht="39.75" customHeight="1" hidden="1">
      <c r="A86" s="140" t="s">
        <v>83</v>
      </c>
      <c r="B86" s="134" t="s">
        <v>385</v>
      </c>
      <c r="C86" s="135">
        <v>110</v>
      </c>
      <c r="D86" s="134" t="s">
        <v>108</v>
      </c>
      <c r="E86" s="134" t="s">
        <v>97</v>
      </c>
      <c r="F86" s="132">
        <v>0</v>
      </c>
      <c r="G86" s="132">
        <v>0</v>
      </c>
    </row>
    <row r="87" spans="1:7" ht="25.5">
      <c r="A87" s="158" t="s">
        <v>227</v>
      </c>
      <c r="B87" s="134" t="s">
        <v>346</v>
      </c>
      <c r="C87" s="135"/>
      <c r="D87" s="128"/>
      <c r="E87" s="128"/>
      <c r="F87" s="138">
        <f>F94+F110+F119+F124+F128</f>
        <v>20368.8</v>
      </c>
      <c r="G87" s="138">
        <f>G94+G110+G119+G124+G128</f>
        <v>20383</v>
      </c>
    </row>
    <row r="88" spans="1:7" ht="39.75" customHeight="1" hidden="1">
      <c r="A88" s="139" t="s">
        <v>224</v>
      </c>
      <c r="B88" s="128">
        <v>9907014</v>
      </c>
      <c r="C88" s="135"/>
      <c r="D88" s="128" t="s">
        <v>101</v>
      </c>
      <c r="E88" s="128" t="s">
        <v>105</v>
      </c>
      <c r="F88" s="138">
        <f>F89</f>
        <v>0</v>
      </c>
      <c r="G88" s="138">
        <f>G89</f>
        <v>0</v>
      </c>
    </row>
    <row r="89" spans="1:7" ht="45" customHeight="1" hidden="1">
      <c r="A89" s="140" t="s">
        <v>223</v>
      </c>
      <c r="B89" s="128">
        <v>9907014</v>
      </c>
      <c r="C89" s="137">
        <v>244</v>
      </c>
      <c r="D89" s="128" t="s">
        <v>101</v>
      </c>
      <c r="E89" s="128" t="s">
        <v>105</v>
      </c>
      <c r="F89" s="138">
        <v>0</v>
      </c>
      <c r="G89" s="138">
        <v>0</v>
      </c>
    </row>
    <row r="90" spans="1:7" ht="27.75" customHeight="1" hidden="1">
      <c r="A90" s="139" t="s">
        <v>224</v>
      </c>
      <c r="B90" s="128">
        <v>9907088</v>
      </c>
      <c r="C90" s="135"/>
      <c r="D90" s="128" t="s">
        <v>101</v>
      </c>
      <c r="E90" s="128" t="s">
        <v>105</v>
      </c>
      <c r="F90" s="138">
        <f>F91</f>
        <v>0</v>
      </c>
      <c r="G90" s="138">
        <f>G91</f>
        <v>0</v>
      </c>
    </row>
    <row r="91" spans="1:7" ht="83.25" customHeight="1" hidden="1">
      <c r="A91" s="140" t="s">
        <v>223</v>
      </c>
      <c r="B91" s="128">
        <v>9907088</v>
      </c>
      <c r="C91" s="137">
        <v>244</v>
      </c>
      <c r="D91" s="128" t="s">
        <v>101</v>
      </c>
      <c r="E91" s="128" t="s">
        <v>105</v>
      </c>
      <c r="F91" s="138">
        <v>0</v>
      </c>
      <c r="G91" s="138">
        <v>0</v>
      </c>
    </row>
    <row r="92" spans="1:7" ht="83.25" customHeight="1" hidden="1">
      <c r="A92" s="139" t="s">
        <v>224</v>
      </c>
      <c r="B92" s="128">
        <v>9907420</v>
      </c>
      <c r="C92" s="135"/>
      <c r="D92" s="128" t="s">
        <v>101</v>
      </c>
      <c r="E92" s="128" t="s">
        <v>105</v>
      </c>
      <c r="F92" s="138">
        <f>F93</f>
        <v>0</v>
      </c>
      <c r="G92" s="138">
        <f>G93</f>
        <v>0</v>
      </c>
    </row>
    <row r="93" spans="1:7" ht="27" customHeight="1" hidden="1">
      <c r="A93" s="140" t="s">
        <v>223</v>
      </c>
      <c r="B93" s="128">
        <v>9907420</v>
      </c>
      <c r="C93" s="137">
        <v>244</v>
      </c>
      <c r="D93" s="128" t="s">
        <v>101</v>
      </c>
      <c r="E93" s="128" t="s">
        <v>105</v>
      </c>
      <c r="F93" s="138">
        <v>0</v>
      </c>
      <c r="G93" s="138">
        <v>0</v>
      </c>
    </row>
    <row r="94" spans="1:7" ht="25.5">
      <c r="A94" s="158" t="s">
        <v>227</v>
      </c>
      <c r="B94" s="134" t="s">
        <v>339</v>
      </c>
      <c r="C94" s="135"/>
      <c r="D94" s="134"/>
      <c r="E94" s="134"/>
      <c r="F94" s="132">
        <f>F95+F100+F104+F109</f>
        <v>17743.7</v>
      </c>
      <c r="G94" s="132">
        <f>G95+G100+G104+G109</f>
        <v>17743.7</v>
      </c>
    </row>
    <row r="95" spans="1:7" ht="25.5">
      <c r="A95" s="140" t="s">
        <v>93</v>
      </c>
      <c r="B95" s="134" t="s">
        <v>339</v>
      </c>
      <c r="C95" s="135"/>
      <c r="D95" s="134" t="s">
        <v>97</v>
      </c>
      <c r="E95" s="134" t="s">
        <v>101</v>
      </c>
      <c r="F95" s="132">
        <f>F96</f>
        <v>1525</v>
      </c>
      <c r="G95" s="132">
        <f>G96</f>
        <v>1525</v>
      </c>
    </row>
    <row r="96" spans="1:7" ht="25.5">
      <c r="A96" s="142" t="s">
        <v>256</v>
      </c>
      <c r="B96" s="128">
        <v>9900000200</v>
      </c>
      <c r="C96" s="137">
        <v>120</v>
      </c>
      <c r="D96" s="128" t="s">
        <v>97</v>
      </c>
      <c r="E96" s="128" t="s">
        <v>101</v>
      </c>
      <c r="F96" s="138">
        <f>'прил.15'!G40</f>
        <v>1525</v>
      </c>
      <c r="G96" s="138">
        <f>'прил.15'!H40</f>
        <v>1525</v>
      </c>
    </row>
    <row r="97" spans="1:7" ht="47.25" customHeight="1" hidden="1">
      <c r="A97" s="159" t="s">
        <v>118</v>
      </c>
      <c r="B97" s="128">
        <v>9901005</v>
      </c>
      <c r="C97" s="137"/>
      <c r="D97" s="128" t="s">
        <v>101</v>
      </c>
      <c r="E97" s="128" t="s">
        <v>105</v>
      </c>
      <c r="F97" s="138" t="e">
        <f>#REF!</f>
        <v>#REF!</v>
      </c>
      <c r="G97" s="138" t="e">
        <f>#REF!</f>
        <v>#REF!</v>
      </c>
    </row>
    <row r="98" spans="1:7" ht="47.25" customHeight="1" hidden="1">
      <c r="A98" s="152" t="s">
        <v>323</v>
      </c>
      <c r="B98" s="128">
        <v>237001</v>
      </c>
      <c r="C98" s="137">
        <v>240</v>
      </c>
      <c r="D98" s="128" t="s">
        <v>101</v>
      </c>
      <c r="E98" s="128" t="s">
        <v>105</v>
      </c>
      <c r="F98" s="138">
        <v>0</v>
      </c>
      <c r="G98" s="138">
        <v>0</v>
      </c>
    </row>
    <row r="99" spans="1:7" ht="14.25" customHeight="1">
      <c r="A99" s="140" t="s">
        <v>91</v>
      </c>
      <c r="B99" s="134" t="s">
        <v>339</v>
      </c>
      <c r="C99" s="135"/>
      <c r="D99" s="134" t="s">
        <v>97</v>
      </c>
      <c r="E99" s="134" t="s">
        <v>101</v>
      </c>
      <c r="F99" s="132">
        <f>F100</f>
        <v>13418</v>
      </c>
      <c r="G99" s="132">
        <f>G100</f>
        <v>13418</v>
      </c>
    </row>
    <row r="100" spans="1:7" ht="27" customHeight="1">
      <c r="A100" s="140" t="s">
        <v>275</v>
      </c>
      <c r="B100" s="134">
        <v>9900000210</v>
      </c>
      <c r="C100" s="135"/>
      <c r="D100" s="134" t="s">
        <v>97</v>
      </c>
      <c r="E100" s="134" t="s">
        <v>101</v>
      </c>
      <c r="F100" s="132">
        <f>SUM(F101:F103)</f>
        <v>13418</v>
      </c>
      <c r="G100" s="132">
        <f>SUM(G101:G103)</f>
        <v>13418</v>
      </c>
    </row>
    <row r="101" spans="1:7" ht="27.75" customHeight="1">
      <c r="A101" s="142" t="s">
        <v>256</v>
      </c>
      <c r="B101" s="128">
        <v>9900000210</v>
      </c>
      <c r="C101" s="137">
        <v>120</v>
      </c>
      <c r="D101" s="128" t="s">
        <v>97</v>
      </c>
      <c r="E101" s="128" t="s">
        <v>101</v>
      </c>
      <c r="F101" s="138">
        <f>'прил.15'!G36</f>
        <v>10800</v>
      </c>
      <c r="G101" s="138">
        <f>'прил.15'!H36</f>
        <v>10800</v>
      </c>
    </row>
    <row r="102" spans="1:7" ht="24" customHeight="1">
      <c r="A102" s="142" t="s">
        <v>258</v>
      </c>
      <c r="B102" s="128">
        <v>9900000210</v>
      </c>
      <c r="C102" s="137">
        <v>240</v>
      </c>
      <c r="D102" s="128" t="s">
        <v>97</v>
      </c>
      <c r="E102" s="128" t="s">
        <v>101</v>
      </c>
      <c r="F102" s="138">
        <f>'прил.15'!G37</f>
        <v>2458</v>
      </c>
      <c r="G102" s="138">
        <f>'прил.15'!H37</f>
        <v>2458</v>
      </c>
    </row>
    <row r="103" spans="1:7" ht="14.25" customHeight="1">
      <c r="A103" s="142" t="s">
        <v>75</v>
      </c>
      <c r="B103" s="128">
        <v>9900000210</v>
      </c>
      <c r="C103" s="137">
        <v>850</v>
      </c>
      <c r="D103" s="128" t="s">
        <v>97</v>
      </c>
      <c r="E103" s="128" t="s">
        <v>101</v>
      </c>
      <c r="F103" s="138">
        <f>'прил.15'!G38</f>
        <v>160</v>
      </c>
      <c r="G103" s="138">
        <f>'прил.15'!H38</f>
        <v>160</v>
      </c>
    </row>
    <row r="104" spans="1:7" ht="52.5" customHeight="1">
      <c r="A104" s="140" t="s">
        <v>38</v>
      </c>
      <c r="B104" s="70">
        <v>9900000000</v>
      </c>
      <c r="C104" s="135"/>
      <c r="D104" s="134" t="s">
        <v>97</v>
      </c>
      <c r="E104" s="134" t="s">
        <v>98</v>
      </c>
      <c r="F104" s="132">
        <f>F105</f>
        <v>2350.7</v>
      </c>
      <c r="G104" s="132">
        <f>G105</f>
        <v>2350.7</v>
      </c>
    </row>
    <row r="105" spans="1:7" ht="38.25">
      <c r="A105" s="139" t="s">
        <v>228</v>
      </c>
      <c r="B105" s="70">
        <v>9900000000</v>
      </c>
      <c r="C105" s="135"/>
      <c r="D105" s="134" t="s">
        <v>97</v>
      </c>
      <c r="E105" s="134" t="s">
        <v>98</v>
      </c>
      <c r="F105" s="132">
        <f>SUM(F106:F108)</f>
        <v>2350.7</v>
      </c>
      <c r="G105" s="132">
        <f>SUM(G106:G108)</f>
        <v>2350.7</v>
      </c>
    </row>
    <row r="106" spans="1:7" ht="25.5">
      <c r="A106" s="142" t="s">
        <v>256</v>
      </c>
      <c r="B106" s="128" t="s">
        <v>339</v>
      </c>
      <c r="C106" s="137">
        <v>120</v>
      </c>
      <c r="D106" s="128" t="s">
        <v>97</v>
      </c>
      <c r="E106" s="128" t="s">
        <v>99</v>
      </c>
      <c r="F106" s="138">
        <f>'прил.15'!G26</f>
        <v>1563</v>
      </c>
      <c r="G106" s="138">
        <f>'прил.15'!H26</f>
        <v>1563</v>
      </c>
    </row>
    <row r="107" spans="1:7" ht="27.75" customHeight="1">
      <c r="A107" s="142" t="s">
        <v>258</v>
      </c>
      <c r="B107" s="128" t="s">
        <v>337</v>
      </c>
      <c r="C107" s="137">
        <v>240</v>
      </c>
      <c r="D107" s="128" t="s">
        <v>97</v>
      </c>
      <c r="E107" s="128" t="s">
        <v>100</v>
      </c>
      <c r="F107" s="138">
        <f>'прил.15'!G27</f>
        <v>744.5</v>
      </c>
      <c r="G107" s="138">
        <f>'прил.15'!H27</f>
        <v>744.5</v>
      </c>
    </row>
    <row r="108" spans="1:7" ht="12.75">
      <c r="A108" s="142" t="s">
        <v>75</v>
      </c>
      <c r="B108" s="128" t="s">
        <v>337</v>
      </c>
      <c r="C108" s="137">
        <v>850</v>
      </c>
      <c r="D108" s="128" t="s">
        <v>97</v>
      </c>
      <c r="E108" s="128" t="s">
        <v>100</v>
      </c>
      <c r="F108" s="138">
        <f>'прил.15'!G28</f>
        <v>43.2</v>
      </c>
      <c r="G108" s="138">
        <f>'прил.15'!H28</f>
        <v>43.2</v>
      </c>
    </row>
    <row r="109" spans="1:7" ht="25.5">
      <c r="A109" s="160" t="s">
        <v>282</v>
      </c>
      <c r="B109" s="134" t="s">
        <v>350</v>
      </c>
      <c r="C109" s="135"/>
      <c r="D109" s="134" t="s">
        <v>101</v>
      </c>
      <c r="E109" s="134" t="s">
        <v>107</v>
      </c>
      <c r="F109" s="132">
        <f>'прил.15'!G107</f>
        <v>450</v>
      </c>
      <c r="G109" s="132">
        <f>'прил.15'!H107</f>
        <v>450</v>
      </c>
    </row>
    <row r="110" spans="1:7" ht="11.25" customHeight="1">
      <c r="A110" s="133" t="s">
        <v>264</v>
      </c>
      <c r="B110" s="134" t="s">
        <v>341</v>
      </c>
      <c r="C110" s="135"/>
      <c r="D110" s="134"/>
      <c r="E110" s="134"/>
      <c r="F110" s="132">
        <f>F111+F113+F115+F117</f>
        <v>223.7</v>
      </c>
      <c r="G110" s="132">
        <f>G111+G113+G115+G117</f>
        <v>223.7</v>
      </c>
    </row>
    <row r="111" spans="1:7" ht="37.5" customHeight="1">
      <c r="A111" s="139" t="s">
        <v>265</v>
      </c>
      <c r="B111" s="128" t="s">
        <v>342</v>
      </c>
      <c r="C111" s="137"/>
      <c r="D111" s="128" t="s">
        <v>97</v>
      </c>
      <c r="E111" s="128" t="s">
        <v>101</v>
      </c>
      <c r="F111" s="138">
        <f>F112</f>
        <v>96.7</v>
      </c>
      <c r="G111" s="138">
        <f>G112</f>
        <v>96.7</v>
      </c>
    </row>
    <row r="112" spans="1:7" ht="17.25" customHeight="1">
      <c r="A112" s="141" t="s">
        <v>61</v>
      </c>
      <c r="B112" s="128">
        <v>9900005010</v>
      </c>
      <c r="C112" s="137">
        <v>540</v>
      </c>
      <c r="D112" s="128" t="s">
        <v>97</v>
      </c>
      <c r="E112" s="128" t="s">
        <v>101</v>
      </c>
      <c r="F112" s="138">
        <f>'прил.15'!G45</f>
        <v>96.7</v>
      </c>
      <c r="G112" s="138">
        <f>'прил.15'!H45</f>
        <v>96.7</v>
      </c>
    </row>
    <row r="113" spans="1:7" ht="89.25" hidden="1">
      <c r="A113" s="139" t="s">
        <v>418</v>
      </c>
      <c r="B113" s="128">
        <v>9900005020</v>
      </c>
      <c r="C113" s="137"/>
      <c r="D113" s="128" t="s">
        <v>100</v>
      </c>
      <c r="E113" s="128" t="s">
        <v>105</v>
      </c>
      <c r="F113" s="138">
        <f>F114</f>
        <v>0</v>
      </c>
      <c r="G113" s="138">
        <f>G114</f>
        <v>0</v>
      </c>
    </row>
    <row r="114" spans="1:7" ht="12.75" hidden="1">
      <c r="A114" s="141" t="s">
        <v>61</v>
      </c>
      <c r="B114" s="128" t="s">
        <v>347</v>
      </c>
      <c r="C114" s="137">
        <v>540</v>
      </c>
      <c r="D114" s="128" t="s">
        <v>100</v>
      </c>
      <c r="E114" s="128" t="s">
        <v>105</v>
      </c>
      <c r="F114" s="138">
        <v>0</v>
      </c>
      <c r="G114" s="138">
        <v>0</v>
      </c>
    </row>
    <row r="115" spans="1:7" ht="25.5">
      <c r="A115" s="139" t="s">
        <v>263</v>
      </c>
      <c r="B115" s="128" t="s">
        <v>338</v>
      </c>
      <c r="C115" s="137"/>
      <c r="D115" s="128" t="s">
        <v>97</v>
      </c>
      <c r="E115" s="128" t="s">
        <v>100</v>
      </c>
      <c r="F115" s="138">
        <f>F116</f>
        <v>27</v>
      </c>
      <c r="G115" s="138">
        <f>G116</f>
        <v>27</v>
      </c>
    </row>
    <row r="116" spans="1:7" ht="15.75" customHeight="1">
      <c r="A116" s="141" t="s">
        <v>61</v>
      </c>
      <c r="B116" s="128" t="s">
        <v>338</v>
      </c>
      <c r="C116" s="137">
        <v>540</v>
      </c>
      <c r="D116" s="128" t="s">
        <v>97</v>
      </c>
      <c r="E116" s="128" t="s">
        <v>100</v>
      </c>
      <c r="F116" s="138">
        <f>'прил.15'!G29</f>
        <v>27</v>
      </c>
      <c r="G116" s="138">
        <f>'прил.15'!H29</f>
        <v>27</v>
      </c>
    </row>
    <row r="117" spans="1:7" ht="15.75" customHeight="1">
      <c r="A117" s="139" t="s">
        <v>264</v>
      </c>
      <c r="B117" s="128" t="s">
        <v>341</v>
      </c>
      <c r="C117" s="137"/>
      <c r="D117" s="128" t="s">
        <v>106</v>
      </c>
      <c r="E117" s="128" t="s">
        <v>100</v>
      </c>
      <c r="F117" s="138">
        <f>F118</f>
        <v>100</v>
      </c>
      <c r="G117" s="138">
        <f>G118</f>
        <v>100</v>
      </c>
    </row>
    <row r="118" spans="1:7" ht="41.25" customHeight="1">
      <c r="A118" s="139" t="s">
        <v>327</v>
      </c>
      <c r="B118" s="128" t="s">
        <v>362</v>
      </c>
      <c r="C118" s="137">
        <v>540</v>
      </c>
      <c r="D118" s="128" t="s">
        <v>106</v>
      </c>
      <c r="E118" s="128" t="s">
        <v>100</v>
      </c>
      <c r="F118" s="138">
        <f>'прил.15'!G184</f>
        <v>100</v>
      </c>
      <c r="G118" s="138">
        <f>'прил.15'!H184</f>
        <v>100</v>
      </c>
    </row>
    <row r="119" spans="1:7" ht="38.25">
      <c r="A119" s="161" t="s">
        <v>419</v>
      </c>
      <c r="B119" s="162" t="s">
        <v>15</v>
      </c>
      <c r="C119" s="163"/>
      <c r="D119" s="163"/>
      <c r="E119" s="164"/>
      <c r="F119" s="165">
        <f>F120</f>
        <v>271.6</v>
      </c>
      <c r="G119" s="165">
        <f>G120</f>
        <v>285.8</v>
      </c>
    </row>
    <row r="120" spans="1:7" ht="38.25">
      <c r="A120" s="166" t="s">
        <v>420</v>
      </c>
      <c r="B120" s="162" t="s">
        <v>379</v>
      </c>
      <c r="C120" s="163"/>
      <c r="D120" s="163"/>
      <c r="E120" s="164"/>
      <c r="F120" s="165">
        <f>F121</f>
        <v>271.6</v>
      </c>
      <c r="G120" s="165">
        <f>G121</f>
        <v>285.8</v>
      </c>
    </row>
    <row r="121" spans="1:7" ht="25.5">
      <c r="A121" s="167" t="s">
        <v>256</v>
      </c>
      <c r="B121" s="168" t="s">
        <v>379</v>
      </c>
      <c r="C121" s="169"/>
      <c r="D121" s="169"/>
      <c r="E121" s="170"/>
      <c r="F121" s="171">
        <f>F122+F123</f>
        <v>271.6</v>
      </c>
      <c r="G121" s="171">
        <f>G122+G123</f>
        <v>285.8</v>
      </c>
    </row>
    <row r="122" spans="1:7" ht="12.75">
      <c r="A122" s="167" t="s">
        <v>43</v>
      </c>
      <c r="B122" s="168" t="s">
        <v>379</v>
      </c>
      <c r="C122" s="169" t="s">
        <v>16</v>
      </c>
      <c r="D122" s="169" t="s">
        <v>99</v>
      </c>
      <c r="E122" s="170" t="s">
        <v>100</v>
      </c>
      <c r="F122" s="171">
        <f>'прил.15'!G71</f>
        <v>271.6</v>
      </c>
      <c r="G122" s="171">
        <f>'прил.15'!H71</f>
        <v>285.8</v>
      </c>
    </row>
    <row r="123" spans="1:7" ht="24" customHeight="1">
      <c r="A123" s="172" t="s">
        <v>258</v>
      </c>
      <c r="B123" s="173" t="s">
        <v>379</v>
      </c>
      <c r="C123" s="174" t="s">
        <v>253</v>
      </c>
      <c r="D123" s="174" t="s">
        <v>99</v>
      </c>
      <c r="E123" s="175" t="s">
        <v>100</v>
      </c>
      <c r="F123" s="176">
        <f>'прил.15'!G72</f>
        <v>0</v>
      </c>
      <c r="G123" s="176">
        <f>'прил.15'!H72</f>
        <v>0</v>
      </c>
    </row>
    <row r="124" spans="1:7" ht="24" customHeight="1">
      <c r="A124" s="161" t="s">
        <v>17</v>
      </c>
      <c r="B124" s="162" t="s">
        <v>18</v>
      </c>
      <c r="C124" s="163"/>
      <c r="D124" s="163"/>
      <c r="E124" s="164"/>
      <c r="F124" s="165">
        <f>F125</f>
        <v>3.5</v>
      </c>
      <c r="G124" s="165">
        <f>G125</f>
        <v>3.5</v>
      </c>
    </row>
    <row r="125" spans="1:7" ht="38.25">
      <c r="A125" s="177" t="s">
        <v>276</v>
      </c>
      <c r="B125" s="134" t="s">
        <v>340</v>
      </c>
      <c r="C125" s="135"/>
      <c r="D125" s="134" t="s">
        <v>97</v>
      </c>
      <c r="E125" s="134" t="s">
        <v>104</v>
      </c>
      <c r="F125" s="132">
        <f>SUM(F126:F127)</f>
        <v>3.5</v>
      </c>
      <c r="G125" s="132">
        <f>SUM(G126:G127)</f>
        <v>3.5</v>
      </c>
    </row>
    <row r="126" spans="1:7" ht="25.5">
      <c r="A126" s="142" t="s">
        <v>256</v>
      </c>
      <c r="B126" s="128">
        <v>9900071340</v>
      </c>
      <c r="C126" s="137">
        <v>120</v>
      </c>
      <c r="D126" s="128" t="s">
        <v>97</v>
      </c>
      <c r="E126" s="128" t="s">
        <v>104</v>
      </c>
      <c r="F126" s="138">
        <f>'прил.15'!G43</f>
        <v>0</v>
      </c>
      <c r="G126" s="138">
        <f>'прил.15'!H43</f>
        <v>0</v>
      </c>
    </row>
    <row r="127" spans="1:7" ht="38.25">
      <c r="A127" s="142" t="s">
        <v>258</v>
      </c>
      <c r="B127" s="128">
        <v>9900071340</v>
      </c>
      <c r="C127" s="137">
        <v>240</v>
      </c>
      <c r="D127" s="128" t="s">
        <v>97</v>
      </c>
      <c r="E127" s="128" t="s">
        <v>104</v>
      </c>
      <c r="F127" s="138">
        <f>'прил.15'!G44</f>
        <v>3.5</v>
      </c>
      <c r="G127" s="138">
        <f>'прил.15'!H44</f>
        <v>3.5</v>
      </c>
    </row>
    <row r="128" spans="1:10" ht="25.5">
      <c r="A128" s="166" t="s">
        <v>19</v>
      </c>
      <c r="B128" s="162" t="s">
        <v>370</v>
      </c>
      <c r="C128" s="163"/>
      <c r="D128" s="163"/>
      <c r="E128" s="164"/>
      <c r="F128" s="165">
        <f>F129+F131+F133+F136+F138+F139</f>
        <v>2126.3</v>
      </c>
      <c r="G128" s="165">
        <f>G129+G131+G133+G136+G138+G139</f>
        <v>2126.3</v>
      </c>
      <c r="J128" s="181"/>
    </row>
    <row r="129" spans="1:7" ht="12.75" hidden="1">
      <c r="A129" s="133" t="s">
        <v>260</v>
      </c>
      <c r="B129" s="134" t="s">
        <v>371</v>
      </c>
      <c r="C129" s="135"/>
      <c r="D129" s="134" t="s">
        <v>109</v>
      </c>
      <c r="E129" s="134" t="s">
        <v>97</v>
      </c>
      <c r="F129" s="178">
        <f>F130</f>
        <v>776.3</v>
      </c>
      <c r="G129" s="178">
        <f>G130</f>
        <v>776.3</v>
      </c>
    </row>
    <row r="130" spans="1:7" ht="25.5">
      <c r="A130" s="179" t="s">
        <v>259</v>
      </c>
      <c r="B130" s="128" t="s">
        <v>371</v>
      </c>
      <c r="C130" s="137">
        <v>310</v>
      </c>
      <c r="D130" s="128" t="s">
        <v>109</v>
      </c>
      <c r="E130" s="128" t="s">
        <v>97</v>
      </c>
      <c r="F130" s="180">
        <f>'прил.15'!G224</f>
        <v>776.3</v>
      </c>
      <c r="G130" s="180">
        <f>'прил.15'!H224</f>
        <v>776.3</v>
      </c>
    </row>
    <row r="131" spans="1:7" ht="33.75" customHeight="1">
      <c r="A131" s="139" t="s">
        <v>280</v>
      </c>
      <c r="B131" s="128" t="s">
        <v>353</v>
      </c>
      <c r="C131" s="137"/>
      <c r="D131" s="128" t="s">
        <v>106</v>
      </c>
      <c r="E131" s="128" t="s">
        <v>97</v>
      </c>
      <c r="F131" s="138">
        <f>F132</f>
        <v>30</v>
      </c>
      <c r="G131" s="138">
        <f>G132</f>
        <v>30</v>
      </c>
    </row>
    <row r="132" spans="1:7" ht="25.5">
      <c r="A132" s="141" t="s">
        <v>88</v>
      </c>
      <c r="B132" s="128">
        <v>9900080020</v>
      </c>
      <c r="C132" s="137">
        <v>240</v>
      </c>
      <c r="D132" s="128" t="s">
        <v>106</v>
      </c>
      <c r="E132" s="128" t="s">
        <v>97</v>
      </c>
      <c r="F132" s="138">
        <f>'прил.15'!G124</f>
        <v>30</v>
      </c>
      <c r="G132" s="138">
        <f>'прил.15'!H124</f>
        <v>30</v>
      </c>
    </row>
    <row r="133" spans="1:7" ht="25.5">
      <c r="A133" s="139" t="s">
        <v>277</v>
      </c>
      <c r="B133" s="128">
        <v>9900080030</v>
      </c>
      <c r="C133" s="137"/>
      <c r="D133" s="128" t="s">
        <v>97</v>
      </c>
      <c r="E133" s="128" t="s">
        <v>103</v>
      </c>
      <c r="F133" s="138">
        <f>F134</f>
        <v>120</v>
      </c>
      <c r="G133" s="138">
        <f>G134</f>
        <v>120</v>
      </c>
    </row>
    <row r="134" spans="1:7" ht="33.75" customHeight="1">
      <c r="A134" s="141" t="s">
        <v>95</v>
      </c>
      <c r="B134" s="128">
        <v>9900080030</v>
      </c>
      <c r="C134" s="137">
        <v>870</v>
      </c>
      <c r="D134" s="128" t="s">
        <v>97</v>
      </c>
      <c r="E134" s="128" t="s">
        <v>103</v>
      </c>
      <c r="F134" s="138">
        <f>'прил.15'!G53</f>
        <v>120</v>
      </c>
      <c r="G134" s="138">
        <f>'прил.15'!H53</f>
        <v>120</v>
      </c>
    </row>
    <row r="135" spans="1:7" ht="131.25" customHeight="1" hidden="1">
      <c r="A135" s="141" t="s">
        <v>40</v>
      </c>
      <c r="B135" s="128">
        <v>700401</v>
      </c>
      <c r="C135" s="128">
        <v>900</v>
      </c>
      <c r="D135" s="149">
        <v>500</v>
      </c>
      <c r="E135" s="149">
        <v>502</v>
      </c>
      <c r="F135" s="138">
        <v>0</v>
      </c>
      <c r="G135" s="138">
        <v>0</v>
      </c>
    </row>
    <row r="136" spans="1:7" ht="51" customHeight="1" hidden="1">
      <c r="A136" s="139" t="s">
        <v>230</v>
      </c>
      <c r="B136" s="128">
        <v>9900080040</v>
      </c>
      <c r="C136" s="128"/>
      <c r="D136" s="149" t="s">
        <v>106</v>
      </c>
      <c r="E136" s="149" t="s">
        <v>99</v>
      </c>
      <c r="F136" s="138">
        <f>F137</f>
        <v>0</v>
      </c>
      <c r="G136" s="138">
        <f>G137</f>
        <v>0</v>
      </c>
    </row>
    <row r="137" spans="1:7" ht="38.25" hidden="1">
      <c r="A137" s="142" t="s">
        <v>258</v>
      </c>
      <c r="B137" s="128">
        <v>9900080040</v>
      </c>
      <c r="C137" s="128" t="s">
        <v>253</v>
      </c>
      <c r="D137" s="149" t="s">
        <v>106</v>
      </c>
      <c r="E137" s="149" t="s">
        <v>99</v>
      </c>
      <c r="F137" s="138">
        <v>0</v>
      </c>
      <c r="G137" s="138">
        <v>0</v>
      </c>
    </row>
    <row r="138" spans="1:7" ht="51">
      <c r="A138" s="141" t="s">
        <v>421</v>
      </c>
      <c r="B138" s="128">
        <v>9900080050</v>
      </c>
      <c r="C138" s="137">
        <v>830</v>
      </c>
      <c r="D138" s="128" t="s">
        <v>97</v>
      </c>
      <c r="E138" s="128" t="s">
        <v>104</v>
      </c>
      <c r="F138" s="138">
        <f>'прил.15'!G64</f>
        <v>1000</v>
      </c>
      <c r="G138" s="138">
        <f>'прил.15'!H64</f>
        <v>1000</v>
      </c>
    </row>
    <row r="139" spans="1:7" ht="40.5" customHeight="1">
      <c r="A139" s="141" t="s">
        <v>421</v>
      </c>
      <c r="B139" s="128">
        <v>9900080050</v>
      </c>
      <c r="C139" s="137">
        <v>850</v>
      </c>
      <c r="D139" s="128" t="s">
        <v>97</v>
      </c>
      <c r="E139" s="128" t="s">
        <v>104</v>
      </c>
      <c r="F139" s="138">
        <f>'прил.15'!G65</f>
        <v>200</v>
      </c>
      <c r="G139" s="138">
        <f>'прил.15'!H65</f>
        <v>200</v>
      </c>
    </row>
    <row r="140" spans="1:6" ht="30.75" customHeight="1" hidden="1">
      <c r="A140" s="141" t="s">
        <v>75</v>
      </c>
      <c r="B140" s="128">
        <v>9908022</v>
      </c>
      <c r="C140" s="149" t="s">
        <v>117</v>
      </c>
      <c r="D140" s="128" t="s">
        <v>106</v>
      </c>
      <c r="E140" s="128" t="s">
        <v>99</v>
      </c>
      <c r="F140" s="182">
        <v>0</v>
      </c>
    </row>
    <row r="141" spans="1:6" ht="12.75" hidden="1">
      <c r="A141" s="184" t="s">
        <v>79</v>
      </c>
      <c r="B141" s="150" t="s">
        <v>85</v>
      </c>
      <c r="C141" s="150"/>
      <c r="D141" s="128">
        <v>500</v>
      </c>
      <c r="E141" s="150" t="s">
        <v>84</v>
      </c>
      <c r="F141" s="182">
        <f>F142</f>
        <v>0</v>
      </c>
    </row>
    <row r="142" spans="1:6" ht="51" hidden="1">
      <c r="A142" s="148" t="s">
        <v>80</v>
      </c>
      <c r="B142" s="150" t="s">
        <v>86</v>
      </c>
      <c r="C142" s="149"/>
      <c r="D142" s="128">
        <v>500</v>
      </c>
      <c r="E142" s="150" t="s">
        <v>84</v>
      </c>
      <c r="F142" s="182">
        <f>F143</f>
        <v>0</v>
      </c>
    </row>
    <row r="143" spans="1:6" ht="25.5" hidden="1">
      <c r="A143" s="148" t="s">
        <v>40</v>
      </c>
      <c r="B143" s="150" t="s">
        <v>86</v>
      </c>
      <c r="C143" s="150">
        <v>900</v>
      </c>
      <c r="D143" s="128">
        <v>500</v>
      </c>
      <c r="E143" s="150" t="s">
        <v>84</v>
      </c>
      <c r="F143" s="182">
        <v>0</v>
      </c>
    </row>
    <row r="148" spans="1:6" ht="155.25" customHeight="1" hidden="1">
      <c r="A148" s="139" t="s">
        <v>423</v>
      </c>
      <c r="B148" s="128">
        <v>230106</v>
      </c>
      <c r="C148" s="135"/>
      <c r="D148" s="128" t="s">
        <v>106</v>
      </c>
      <c r="E148" s="128" t="s">
        <v>100</v>
      </c>
      <c r="F148" s="182">
        <v>0</v>
      </c>
    </row>
    <row r="156" spans="1:6" ht="115.5" customHeight="1" hidden="1">
      <c r="A156" s="141" t="s">
        <v>424</v>
      </c>
      <c r="B156" s="128">
        <v>250111</v>
      </c>
      <c r="C156" s="137"/>
      <c r="D156" s="128" t="s">
        <v>106</v>
      </c>
      <c r="E156" s="128" t="s">
        <v>100</v>
      </c>
      <c r="F156" s="182">
        <f>F157</f>
        <v>0</v>
      </c>
    </row>
    <row r="157" spans="1:6" ht="38.25" hidden="1">
      <c r="A157" s="142" t="s">
        <v>258</v>
      </c>
      <c r="B157" s="128">
        <v>250111</v>
      </c>
      <c r="C157" s="137">
        <v>240</v>
      </c>
      <c r="D157" s="128" t="s">
        <v>106</v>
      </c>
      <c r="E157" s="128" t="s">
        <v>100</v>
      </c>
      <c r="F157" s="182">
        <v>0</v>
      </c>
    </row>
    <row r="160" spans="1:6" ht="63.75" hidden="1">
      <c r="A160" s="141" t="s">
        <v>187</v>
      </c>
      <c r="B160" s="128">
        <v>9907088</v>
      </c>
      <c r="C160" s="137"/>
      <c r="D160" s="128" t="s">
        <v>106</v>
      </c>
      <c r="E160" s="128" t="s">
        <v>100</v>
      </c>
      <c r="F160" s="182">
        <f>F161</f>
        <v>0</v>
      </c>
    </row>
    <row r="161" spans="1:6" ht="33.75" customHeight="1" hidden="1">
      <c r="A161" s="141" t="s">
        <v>78</v>
      </c>
      <c r="B161" s="128">
        <v>9907088</v>
      </c>
      <c r="C161" s="137">
        <v>244</v>
      </c>
      <c r="D161" s="128" t="s">
        <v>106</v>
      </c>
      <c r="E161" s="128" t="s">
        <v>100</v>
      </c>
      <c r="F161" s="182">
        <v>0</v>
      </c>
    </row>
    <row r="162" spans="1:6" ht="82.5" customHeight="1" hidden="1">
      <c r="A162" s="141" t="s">
        <v>188</v>
      </c>
      <c r="B162" s="128">
        <v>9907202</v>
      </c>
      <c r="C162" s="137"/>
      <c r="D162" s="128" t="s">
        <v>106</v>
      </c>
      <c r="E162" s="128" t="s">
        <v>100</v>
      </c>
      <c r="F162" s="182">
        <f>F163</f>
        <v>0</v>
      </c>
    </row>
    <row r="163" spans="1:6" ht="33.75" customHeight="1" hidden="1">
      <c r="A163" s="141" t="s">
        <v>78</v>
      </c>
      <c r="B163" s="128">
        <v>9907202</v>
      </c>
      <c r="C163" s="137">
        <v>244</v>
      </c>
      <c r="D163" s="128" t="s">
        <v>106</v>
      </c>
      <c r="E163" s="128" t="s">
        <v>100</v>
      </c>
      <c r="F163" s="182">
        <v>0</v>
      </c>
    </row>
    <row r="168" spans="1:6" ht="95.25" customHeight="1" hidden="1">
      <c r="A168" s="141" t="s">
        <v>425</v>
      </c>
      <c r="B168" s="128">
        <v>257088</v>
      </c>
      <c r="C168" s="137">
        <v>240</v>
      </c>
      <c r="D168" s="128" t="s">
        <v>106</v>
      </c>
      <c r="E168" s="128" t="s">
        <v>100</v>
      </c>
      <c r="F168" s="182">
        <v>0</v>
      </c>
    </row>
    <row r="169" spans="1:6" ht="95.25" customHeight="1" hidden="1">
      <c r="A169" s="141" t="s">
        <v>425</v>
      </c>
      <c r="B169" s="128">
        <v>9907202</v>
      </c>
      <c r="C169" s="137">
        <v>240</v>
      </c>
      <c r="D169" s="128" t="s">
        <v>106</v>
      </c>
      <c r="E169" s="128" t="s">
        <v>100</v>
      </c>
      <c r="F169" s="182">
        <v>0</v>
      </c>
    </row>
    <row r="170" spans="1:6" ht="158.25" customHeight="1" hidden="1">
      <c r="A170" s="140" t="s">
        <v>425</v>
      </c>
      <c r="B170" s="134" t="s">
        <v>384</v>
      </c>
      <c r="C170" s="135">
        <v>240</v>
      </c>
      <c r="D170" s="134" t="s">
        <v>106</v>
      </c>
      <c r="E170" s="134" t="s">
        <v>100</v>
      </c>
      <c r="F170" s="185">
        <v>0</v>
      </c>
    </row>
    <row r="174" ht="17.25" customHeight="1"/>
    <row r="180" spans="1:10" ht="12.75" hidden="1">
      <c r="A180" s="141" t="s">
        <v>67</v>
      </c>
      <c r="B180" s="128"/>
      <c r="C180" s="137"/>
      <c r="D180" s="128">
        <v>700</v>
      </c>
      <c r="E180" s="128">
        <v>707</v>
      </c>
      <c r="F180" s="182">
        <v>0</v>
      </c>
      <c r="J180" s="186"/>
    </row>
    <row r="181" spans="1:10" ht="51" hidden="1">
      <c r="A181" s="141" t="s">
        <v>69</v>
      </c>
      <c r="B181" s="128">
        <v>5221200</v>
      </c>
      <c r="C181" s="137"/>
      <c r="D181" s="128">
        <v>700</v>
      </c>
      <c r="E181" s="128">
        <v>707</v>
      </c>
      <c r="F181" s="182">
        <v>0</v>
      </c>
      <c r="J181" s="181"/>
    </row>
    <row r="182" spans="1:6" ht="12.75" hidden="1">
      <c r="A182" s="141" t="s">
        <v>435</v>
      </c>
      <c r="B182" s="128">
        <v>5221200</v>
      </c>
      <c r="C182" s="137">
        <v>10</v>
      </c>
      <c r="D182" s="128">
        <v>700</v>
      </c>
      <c r="E182" s="128">
        <v>707</v>
      </c>
      <c r="F182" s="182">
        <v>0</v>
      </c>
    </row>
    <row r="188" spans="1:6" ht="25.5" hidden="1">
      <c r="A188" s="141" t="s">
        <v>77</v>
      </c>
      <c r="B188" s="128">
        <v>270023</v>
      </c>
      <c r="C188" s="137">
        <v>242</v>
      </c>
      <c r="D188" s="128" t="s">
        <v>108</v>
      </c>
      <c r="E188" s="128" t="s">
        <v>97</v>
      </c>
      <c r="F188" s="182">
        <v>0</v>
      </c>
    </row>
    <row r="189" spans="1:6" ht="25.5" hidden="1">
      <c r="A189" s="141" t="s">
        <v>122</v>
      </c>
      <c r="B189" s="128">
        <v>270023</v>
      </c>
      <c r="C189" s="137">
        <v>112</v>
      </c>
      <c r="D189" s="128" t="s">
        <v>108</v>
      </c>
      <c r="E189" s="128" t="s">
        <v>97</v>
      </c>
      <c r="F189" s="182">
        <v>0</v>
      </c>
    </row>
    <row r="205" spans="1:10" ht="12.75" hidden="1">
      <c r="A205" s="141" t="s">
        <v>82</v>
      </c>
      <c r="B205" s="128">
        <v>9200000</v>
      </c>
      <c r="C205" s="137"/>
      <c r="D205" s="128" t="s">
        <v>108</v>
      </c>
      <c r="E205" s="128" t="s">
        <v>97</v>
      </c>
      <c r="F205" s="182">
        <f>F206</f>
        <v>0</v>
      </c>
      <c r="G205" s="157"/>
      <c r="H205" s="157"/>
      <c r="I205" s="157"/>
      <c r="J205" s="157"/>
    </row>
    <row r="206" spans="1:10" ht="38.25" hidden="1">
      <c r="A206" s="141" t="s">
        <v>83</v>
      </c>
      <c r="B206" s="128">
        <v>9207036</v>
      </c>
      <c r="C206" s="137"/>
      <c r="D206" s="128" t="s">
        <v>108</v>
      </c>
      <c r="E206" s="128" t="s">
        <v>97</v>
      </c>
      <c r="F206" s="182">
        <f>F207</f>
        <v>0</v>
      </c>
      <c r="G206" s="157"/>
      <c r="H206" s="157"/>
      <c r="I206" s="157"/>
      <c r="J206" s="157"/>
    </row>
    <row r="207" spans="1:10" ht="12.75" hidden="1">
      <c r="A207" s="141" t="s">
        <v>81</v>
      </c>
      <c r="B207" s="128">
        <v>9207036</v>
      </c>
      <c r="C207" s="137">
        <v>111</v>
      </c>
      <c r="D207" s="128" t="s">
        <v>108</v>
      </c>
      <c r="E207" s="128" t="s">
        <v>97</v>
      </c>
      <c r="F207" s="182"/>
      <c r="G207" s="157"/>
      <c r="H207" s="157"/>
      <c r="I207" s="157"/>
      <c r="J207" s="157"/>
    </row>
    <row r="208" spans="1:10" ht="41.25" customHeight="1" hidden="1">
      <c r="A208" s="142" t="s">
        <v>324</v>
      </c>
      <c r="B208" s="128">
        <v>277036</v>
      </c>
      <c r="C208" s="137">
        <v>111</v>
      </c>
      <c r="D208" s="128" t="s">
        <v>108</v>
      </c>
      <c r="E208" s="128" t="s">
        <v>97</v>
      </c>
      <c r="F208" s="182">
        <v>0</v>
      </c>
      <c r="G208" s="157"/>
      <c r="H208" s="157"/>
      <c r="I208" s="157"/>
      <c r="J208" s="157"/>
    </row>
    <row r="209" spans="1:10" ht="12.75" hidden="1">
      <c r="A209" s="140" t="s">
        <v>116</v>
      </c>
      <c r="B209" s="134"/>
      <c r="C209" s="135"/>
      <c r="D209" s="134" t="s">
        <v>109</v>
      </c>
      <c r="E209" s="134" t="s">
        <v>100</v>
      </c>
      <c r="F209" s="185">
        <f>F210</f>
        <v>0</v>
      </c>
      <c r="G209" s="157"/>
      <c r="H209" s="157"/>
      <c r="I209" s="157"/>
      <c r="J209" s="157"/>
    </row>
    <row r="210" spans="1:10" ht="12.75" hidden="1">
      <c r="A210" s="141" t="s">
        <v>436</v>
      </c>
      <c r="B210" s="128">
        <v>9000000</v>
      </c>
      <c r="C210" s="137"/>
      <c r="D210" s="128" t="s">
        <v>109</v>
      </c>
      <c r="E210" s="128" t="s">
        <v>100</v>
      </c>
      <c r="F210" s="182">
        <f>F211</f>
        <v>0</v>
      </c>
      <c r="G210" s="157"/>
      <c r="H210" s="157"/>
      <c r="I210" s="157"/>
      <c r="J210" s="157"/>
    </row>
    <row r="211" spans="1:10" ht="38.25" hidden="1">
      <c r="A211" s="141" t="s">
        <v>437</v>
      </c>
      <c r="B211" s="128">
        <v>9900000</v>
      </c>
      <c r="C211" s="187"/>
      <c r="D211" s="128" t="s">
        <v>109</v>
      </c>
      <c r="E211" s="128" t="s">
        <v>100</v>
      </c>
      <c r="F211" s="188">
        <f>F212</f>
        <v>0</v>
      </c>
      <c r="G211" s="157"/>
      <c r="H211" s="157"/>
      <c r="I211" s="157"/>
      <c r="J211" s="157"/>
    </row>
    <row r="212" spans="1:10" ht="25.5" hidden="1">
      <c r="A212" s="141" t="s">
        <v>96</v>
      </c>
      <c r="B212" s="128">
        <v>9900022</v>
      </c>
      <c r="C212" s="137"/>
      <c r="D212" s="128" t="s">
        <v>109</v>
      </c>
      <c r="E212" s="128" t="s">
        <v>100</v>
      </c>
      <c r="F212" s="188">
        <f>F213</f>
        <v>0</v>
      </c>
      <c r="G212" s="157"/>
      <c r="H212" s="157"/>
      <c r="I212" s="157"/>
      <c r="J212" s="157"/>
    </row>
    <row r="213" spans="1:10" ht="26.25" hidden="1" thickBot="1">
      <c r="A213" s="189" t="s">
        <v>78</v>
      </c>
      <c r="B213" s="190">
        <v>9900022</v>
      </c>
      <c r="C213" s="191">
        <v>244</v>
      </c>
      <c r="D213" s="190" t="s">
        <v>109</v>
      </c>
      <c r="E213" s="190" t="s">
        <v>100</v>
      </c>
      <c r="F213" s="192">
        <v>0</v>
      </c>
      <c r="G213" s="157"/>
      <c r="H213" s="157"/>
      <c r="I213" s="157"/>
      <c r="J213" s="157"/>
    </row>
    <row r="214" spans="1:10" ht="12.75" hidden="1">
      <c r="A214" s="140" t="s">
        <v>199</v>
      </c>
      <c r="B214" s="134"/>
      <c r="C214" s="135"/>
      <c r="D214" s="134" t="s">
        <v>107</v>
      </c>
      <c r="E214" s="134" t="s">
        <v>98</v>
      </c>
      <c r="F214" s="185">
        <f>F215</f>
        <v>0</v>
      </c>
      <c r="G214" s="157"/>
      <c r="H214" s="157"/>
      <c r="I214" s="157"/>
      <c r="J214" s="157"/>
    </row>
    <row r="215" spans="1:10" ht="12.75" hidden="1">
      <c r="A215" s="140" t="s">
        <v>200</v>
      </c>
      <c r="B215" s="134"/>
      <c r="C215" s="135"/>
      <c r="D215" s="134" t="s">
        <v>107</v>
      </c>
      <c r="E215" s="134" t="s">
        <v>99</v>
      </c>
      <c r="F215" s="185">
        <f>F216</f>
        <v>0</v>
      </c>
      <c r="G215" s="157"/>
      <c r="H215" s="157"/>
      <c r="I215" s="157"/>
      <c r="J215" s="157"/>
    </row>
    <row r="216" spans="1:10" ht="12.75" hidden="1">
      <c r="A216" s="141" t="s">
        <v>436</v>
      </c>
      <c r="B216" s="128">
        <v>9000000</v>
      </c>
      <c r="C216" s="137"/>
      <c r="D216" s="128" t="s">
        <v>107</v>
      </c>
      <c r="E216" s="128" t="s">
        <v>99</v>
      </c>
      <c r="F216" s="182">
        <f>F217</f>
        <v>0</v>
      </c>
      <c r="G216" s="157"/>
      <c r="H216" s="157"/>
      <c r="I216" s="157"/>
      <c r="J216" s="157"/>
    </row>
    <row r="217" spans="1:10" ht="38.25" hidden="1">
      <c r="A217" s="141" t="s">
        <v>437</v>
      </c>
      <c r="B217" s="128">
        <v>9900000</v>
      </c>
      <c r="C217" s="187"/>
      <c r="D217" s="128" t="s">
        <v>107</v>
      </c>
      <c r="E217" s="128" t="s">
        <v>99</v>
      </c>
      <c r="F217" s="188">
        <f>F218</f>
        <v>0</v>
      </c>
      <c r="G217" s="157"/>
      <c r="H217" s="157"/>
      <c r="I217" s="157"/>
      <c r="J217" s="157"/>
    </row>
    <row r="218" spans="1:10" ht="26.25" hidden="1" thickBot="1">
      <c r="A218" s="141" t="s">
        <v>96</v>
      </c>
      <c r="B218" s="190">
        <v>9900028</v>
      </c>
      <c r="C218" s="137"/>
      <c r="D218" s="128" t="s">
        <v>107</v>
      </c>
      <c r="E218" s="128" t="s">
        <v>99</v>
      </c>
      <c r="F218" s="188">
        <f>F219</f>
        <v>0</v>
      </c>
      <c r="G218" s="157"/>
      <c r="H218" s="157"/>
      <c r="I218" s="157"/>
      <c r="J218" s="157"/>
    </row>
    <row r="219" spans="1:10" ht="36.75" customHeight="1" hidden="1">
      <c r="A219" s="189" t="s">
        <v>78</v>
      </c>
      <c r="B219" s="190">
        <v>9900028</v>
      </c>
      <c r="C219" s="191">
        <v>240</v>
      </c>
      <c r="D219" s="128" t="s">
        <v>107</v>
      </c>
      <c r="E219" s="128" t="s">
        <v>99</v>
      </c>
      <c r="F219" s="192">
        <v>0</v>
      </c>
      <c r="G219" s="157"/>
      <c r="H219" s="157"/>
      <c r="I219" s="157"/>
      <c r="J219" s="157"/>
    </row>
    <row r="224" spans="1:6" ht="134.25" customHeight="1" hidden="1">
      <c r="A224" s="139" t="s">
        <v>325</v>
      </c>
      <c r="B224" s="128">
        <v>117075</v>
      </c>
      <c r="C224" s="137">
        <v>320</v>
      </c>
      <c r="D224" s="128" t="s">
        <v>109</v>
      </c>
      <c r="E224" s="128" t="s">
        <v>100</v>
      </c>
      <c r="F224" s="182">
        <v>0</v>
      </c>
    </row>
    <row r="225" spans="1:6" ht="157.5" customHeight="1" hidden="1">
      <c r="A225" s="133" t="s">
        <v>270</v>
      </c>
      <c r="B225" s="134" t="s">
        <v>387</v>
      </c>
      <c r="C225" s="135">
        <v>320</v>
      </c>
      <c r="D225" s="134" t="s">
        <v>109</v>
      </c>
      <c r="E225" s="134" t="s">
        <v>100</v>
      </c>
      <c r="F225" s="185">
        <v>0</v>
      </c>
    </row>
    <row r="230" spans="1:6" ht="12.75">
      <c r="A230" s="193"/>
      <c r="B230" s="194"/>
      <c r="C230" s="195"/>
      <c r="D230" s="195"/>
      <c r="E230" s="195"/>
      <c r="F230" s="196"/>
    </row>
  </sheetData>
  <sheetProtection/>
  <mergeCells count="8">
    <mergeCell ref="B4:G4"/>
    <mergeCell ref="A7:F7"/>
    <mergeCell ref="A8:F8"/>
    <mergeCell ref="C1:G1"/>
    <mergeCell ref="B3:G3"/>
    <mergeCell ref="B5:G5"/>
    <mergeCell ref="A6:F6"/>
    <mergeCell ref="B2:G2"/>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K241"/>
  <sheetViews>
    <sheetView zoomScalePageLayoutView="0" workbookViewId="0" topLeftCell="A3">
      <selection activeCell="F14" sqref="F14"/>
    </sheetView>
  </sheetViews>
  <sheetFormatPr defaultColWidth="9.00390625" defaultRowHeight="12.75"/>
  <cols>
    <col min="1" max="1" width="43.375" style="38" customWidth="1"/>
    <col min="2" max="2" width="5.75390625" style="40" customWidth="1"/>
    <col min="3" max="3" width="9.125" style="40" customWidth="1"/>
    <col min="4" max="4" width="7.125" style="40" customWidth="1"/>
    <col min="5" max="5" width="9.625" style="41" customWidth="1"/>
    <col min="6" max="6" width="18.25390625" style="38" customWidth="1"/>
    <col min="7" max="7" width="3.625" style="46" hidden="1" customWidth="1"/>
    <col min="8" max="16384" width="9.125" style="45" customWidth="1"/>
  </cols>
  <sheetData>
    <row r="1" spans="1:7" s="38" customFormat="1" ht="18" customHeight="1">
      <c r="A1" s="48"/>
      <c r="B1" s="48"/>
      <c r="C1" s="49"/>
      <c r="D1" s="49"/>
      <c r="E1" s="515" t="s">
        <v>110</v>
      </c>
      <c r="F1" s="532"/>
      <c r="G1" s="533"/>
    </row>
    <row r="2" spans="1:7" s="38" customFormat="1" ht="15.75">
      <c r="A2" s="48"/>
      <c r="B2" s="48"/>
      <c r="C2" s="49"/>
      <c r="D2" s="530" t="s">
        <v>30</v>
      </c>
      <c r="E2" s="531"/>
      <c r="F2" s="531"/>
      <c r="G2" s="531"/>
    </row>
    <row r="3" spans="1:7" s="38" customFormat="1" ht="15.75">
      <c r="A3" s="48"/>
      <c r="B3" s="48"/>
      <c r="C3" s="49"/>
      <c r="D3" s="516" t="s">
        <v>31</v>
      </c>
      <c r="E3" s="531"/>
      <c r="F3" s="531"/>
      <c r="G3" s="531"/>
    </row>
    <row r="4" spans="1:10" s="38" customFormat="1" ht="15.75">
      <c r="A4" s="48"/>
      <c r="B4" s="48"/>
      <c r="C4" s="49"/>
      <c r="D4" s="531" t="str">
        <f>'прил.2'!$B$4</f>
        <v>от 03.06.2020 г. № 70</v>
      </c>
      <c r="E4" s="531"/>
      <c r="F4" s="531"/>
      <c r="G4" s="531"/>
      <c r="H4" s="39"/>
      <c r="I4" s="39"/>
      <c r="J4" s="39"/>
    </row>
    <row r="5" spans="1:7" s="38" customFormat="1" ht="18" customHeight="1">
      <c r="A5" s="48"/>
      <c r="B5" s="48"/>
      <c r="C5" s="49"/>
      <c r="D5" s="515" t="s">
        <v>13</v>
      </c>
      <c r="E5" s="515"/>
      <c r="F5" s="515"/>
      <c r="G5" s="515"/>
    </row>
    <row r="6" spans="1:7" ht="12.75">
      <c r="A6" s="50"/>
      <c r="B6" s="51"/>
      <c r="C6" s="51"/>
      <c r="D6" s="51"/>
      <c r="E6" s="51"/>
      <c r="F6" s="51"/>
      <c r="G6" s="52"/>
    </row>
    <row r="7" spans="1:7" ht="12.75">
      <c r="A7" s="511" t="s">
        <v>26</v>
      </c>
      <c r="B7" s="511"/>
      <c r="C7" s="511"/>
      <c r="D7" s="511"/>
      <c r="E7" s="511"/>
      <c r="F7" s="511"/>
      <c r="G7" s="511"/>
    </row>
    <row r="8" spans="1:7" ht="21" customHeight="1">
      <c r="A8" s="534" t="s">
        <v>254</v>
      </c>
      <c r="B8" s="534"/>
      <c r="C8" s="534"/>
      <c r="D8" s="534"/>
      <c r="E8" s="534"/>
      <c r="F8" s="534"/>
      <c r="G8" s="534"/>
    </row>
    <row r="9" spans="1:7" ht="13.5" thickBot="1">
      <c r="A9" s="511" t="s">
        <v>494</v>
      </c>
      <c r="B9" s="511"/>
      <c r="C9" s="511"/>
      <c r="D9" s="511"/>
      <c r="E9" s="511"/>
      <c r="F9" s="511"/>
      <c r="G9" s="511"/>
    </row>
    <row r="10" spans="1:7" ht="12.75" hidden="1">
      <c r="A10" s="50"/>
      <c r="B10" s="51"/>
      <c r="C10" s="51"/>
      <c r="D10" s="51"/>
      <c r="E10" s="51"/>
      <c r="F10" s="51"/>
      <c r="G10" s="52"/>
    </row>
    <row r="11" spans="1:7" ht="13.5" hidden="1" thickBot="1">
      <c r="A11" s="53"/>
      <c r="B11" s="51"/>
      <c r="C11" s="51"/>
      <c r="D11" s="51"/>
      <c r="E11" s="54"/>
      <c r="F11" s="55"/>
      <c r="G11" s="56"/>
    </row>
    <row r="12" spans="1:7" s="47" customFormat="1" ht="50.25" customHeight="1">
      <c r="A12" s="57" t="s">
        <v>36</v>
      </c>
      <c r="B12" s="58" t="s">
        <v>32</v>
      </c>
      <c r="C12" s="58" t="s">
        <v>33</v>
      </c>
      <c r="D12" s="59" t="s">
        <v>34</v>
      </c>
      <c r="E12" s="60" t="s">
        <v>35</v>
      </c>
      <c r="F12" s="61" t="s">
        <v>508</v>
      </c>
      <c r="G12" s="62"/>
    </row>
    <row r="13" spans="1:7" ht="12.75">
      <c r="A13" s="63">
        <v>1</v>
      </c>
      <c r="B13" s="64" t="s">
        <v>113</v>
      </c>
      <c r="C13" s="64" t="s">
        <v>114</v>
      </c>
      <c r="D13" s="65">
        <v>5</v>
      </c>
      <c r="E13" s="66">
        <v>6</v>
      </c>
      <c r="F13" s="67">
        <v>7</v>
      </c>
      <c r="G13" s="50"/>
    </row>
    <row r="14" spans="1:7" ht="12.75">
      <c r="A14" s="68" t="s">
        <v>121</v>
      </c>
      <c r="B14" s="64"/>
      <c r="C14" s="64"/>
      <c r="D14" s="69"/>
      <c r="E14" s="66"/>
      <c r="F14" s="80">
        <f>F15</f>
        <v>95926.00000000001</v>
      </c>
      <c r="G14" s="50"/>
    </row>
    <row r="15" spans="1:7" s="38" customFormat="1" ht="24">
      <c r="A15" s="68" t="s">
        <v>120</v>
      </c>
      <c r="B15" s="64"/>
      <c r="C15" s="64"/>
      <c r="D15" s="64"/>
      <c r="E15" s="66"/>
      <c r="F15" s="80">
        <f>F16+F66+F73+F83+F108+F190+F191+F224</f>
        <v>95926.00000000001</v>
      </c>
      <c r="G15" s="55"/>
    </row>
    <row r="16" spans="1:7" s="38" customFormat="1" ht="15.75">
      <c r="A16" s="71" t="s">
        <v>37</v>
      </c>
      <c r="B16" s="70" t="s">
        <v>97</v>
      </c>
      <c r="C16" s="70" t="s">
        <v>98</v>
      </c>
      <c r="D16" s="70"/>
      <c r="E16" s="72"/>
      <c r="F16" s="73">
        <f>F17+F22+F32+F48+F54+F59+F64+F42+F53+F23</f>
        <v>19706</v>
      </c>
      <c r="G16" s="55"/>
    </row>
    <row r="17" spans="1:7" s="38" customFormat="1" ht="24" hidden="1">
      <c r="A17" s="71" t="s">
        <v>92</v>
      </c>
      <c r="B17" s="70" t="s">
        <v>97</v>
      </c>
      <c r="C17" s="70" t="s">
        <v>99</v>
      </c>
      <c r="D17" s="70"/>
      <c r="E17" s="72"/>
      <c r="F17" s="73">
        <f>F18</f>
        <v>0</v>
      </c>
      <c r="G17" s="55"/>
    </row>
    <row r="18" spans="1:7" s="38" customFormat="1" ht="15.75" hidden="1">
      <c r="A18" s="74" t="s">
        <v>436</v>
      </c>
      <c r="B18" s="64" t="s">
        <v>97</v>
      </c>
      <c r="C18" s="64" t="s">
        <v>99</v>
      </c>
      <c r="D18" s="64">
        <v>9000000</v>
      </c>
      <c r="E18" s="72"/>
      <c r="F18" s="75">
        <f>F19</f>
        <v>0</v>
      </c>
      <c r="G18" s="55"/>
    </row>
    <row r="19" spans="1:7" s="38" customFormat="1" ht="24" hidden="1">
      <c r="A19" s="74" t="s">
        <v>437</v>
      </c>
      <c r="B19" s="64" t="s">
        <v>97</v>
      </c>
      <c r="C19" s="64" t="s">
        <v>99</v>
      </c>
      <c r="D19" s="64">
        <v>9900000</v>
      </c>
      <c r="E19" s="72"/>
      <c r="F19" s="75">
        <f>F20</f>
        <v>0</v>
      </c>
      <c r="G19" s="55"/>
    </row>
    <row r="20" spans="1:7" s="38" customFormat="1" ht="24" hidden="1">
      <c r="A20" s="71" t="s">
        <v>94</v>
      </c>
      <c r="B20" s="70" t="s">
        <v>97</v>
      </c>
      <c r="C20" s="70" t="s">
        <v>99</v>
      </c>
      <c r="D20" s="70">
        <v>9900020</v>
      </c>
      <c r="E20" s="72"/>
      <c r="F20" s="73">
        <f>F21</f>
        <v>0</v>
      </c>
      <c r="G20" s="55"/>
    </row>
    <row r="21" spans="1:7" s="38" customFormat="1" ht="24" hidden="1">
      <c r="A21" s="74" t="s">
        <v>76</v>
      </c>
      <c r="B21" s="64" t="s">
        <v>97</v>
      </c>
      <c r="C21" s="64" t="s">
        <v>99</v>
      </c>
      <c r="D21" s="64">
        <v>9900020</v>
      </c>
      <c r="E21" s="76">
        <v>121</v>
      </c>
      <c r="F21" s="75">
        <v>0</v>
      </c>
      <c r="G21" s="55"/>
    </row>
    <row r="22" spans="1:7" s="38" customFormat="1" ht="47.25" customHeight="1">
      <c r="A22" s="71" t="s">
        <v>38</v>
      </c>
      <c r="B22" s="70" t="s">
        <v>97</v>
      </c>
      <c r="C22" s="70" t="s">
        <v>99</v>
      </c>
      <c r="D22" s="70"/>
      <c r="E22" s="72"/>
      <c r="F22" s="73">
        <f>'прил.14'!G25</f>
        <v>1563</v>
      </c>
      <c r="G22" s="55"/>
    </row>
    <row r="23" spans="1:7" s="38" customFormat="1" ht="42" customHeight="1">
      <c r="A23" s="71" t="s">
        <v>38</v>
      </c>
      <c r="B23" s="70" t="s">
        <v>97</v>
      </c>
      <c r="C23" s="70" t="s">
        <v>100</v>
      </c>
      <c r="D23" s="64"/>
      <c r="E23" s="72"/>
      <c r="F23" s="73">
        <f>'прил.14'!G27</f>
        <v>816.2</v>
      </c>
      <c r="G23" s="55"/>
    </row>
    <row r="24" spans="1:7" s="38" customFormat="1" ht="51.75" customHeight="1" hidden="1">
      <c r="A24" s="77" t="s">
        <v>257</v>
      </c>
      <c r="B24" s="64" t="s">
        <v>97</v>
      </c>
      <c r="C24" s="64" t="s">
        <v>100</v>
      </c>
      <c r="D24" s="64">
        <v>9900000000</v>
      </c>
      <c r="E24" s="72"/>
      <c r="F24" s="75">
        <f>F25+F29</f>
        <v>2079.7</v>
      </c>
      <c r="G24" s="55"/>
    </row>
    <row r="25" spans="1:7" s="38" customFormat="1" ht="44.25" customHeight="1" hidden="1">
      <c r="A25" s="78" t="s">
        <v>228</v>
      </c>
      <c r="B25" s="70" t="s">
        <v>97</v>
      </c>
      <c r="C25" s="70" t="s">
        <v>100</v>
      </c>
      <c r="D25" s="70">
        <v>9900000220</v>
      </c>
      <c r="E25" s="72"/>
      <c r="F25" s="73">
        <f>SUM(F26:F28)</f>
        <v>2054.5</v>
      </c>
      <c r="G25" s="55"/>
    </row>
    <row r="26" spans="1:7" s="38" customFormat="1" ht="29.25" customHeight="1" hidden="1">
      <c r="A26" s="77" t="s">
        <v>256</v>
      </c>
      <c r="B26" s="64" t="s">
        <v>97</v>
      </c>
      <c r="C26" s="64" t="s">
        <v>100</v>
      </c>
      <c r="D26" s="64">
        <v>9900000220</v>
      </c>
      <c r="E26" s="76">
        <v>120</v>
      </c>
      <c r="F26" s="75">
        <v>1259.7</v>
      </c>
      <c r="G26" s="55"/>
    </row>
    <row r="27" spans="1:7" s="38" customFormat="1" ht="47.25" customHeight="1" hidden="1">
      <c r="A27" s="77" t="s">
        <v>258</v>
      </c>
      <c r="B27" s="64" t="s">
        <v>97</v>
      </c>
      <c r="C27" s="64" t="s">
        <v>100</v>
      </c>
      <c r="D27" s="64">
        <v>9900000220</v>
      </c>
      <c r="E27" s="76">
        <v>240</v>
      </c>
      <c r="F27" s="75">
        <v>750</v>
      </c>
      <c r="G27" s="55"/>
    </row>
    <row r="28" spans="1:7" s="38" customFormat="1" ht="15.75" hidden="1">
      <c r="A28" s="77" t="s">
        <v>75</v>
      </c>
      <c r="B28" s="64" t="s">
        <v>97</v>
      </c>
      <c r="C28" s="64" t="s">
        <v>100</v>
      </c>
      <c r="D28" s="64">
        <v>9900000220</v>
      </c>
      <c r="E28" s="76">
        <v>850</v>
      </c>
      <c r="F28" s="75">
        <v>44.8</v>
      </c>
      <c r="G28" s="55"/>
    </row>
    <row r="29" spans="1:7" s="38" customFormat="1" ht="15.75" hidden="1">
      <c r="A29" s="78" t="s">
        <v>264</v>
      </c>
      <c r="B29" s="64" t="s">
        <v>97</v>
      </c>
      <c r="C29" s="64" t="s">
        <v>100</v>
      </c>
      <c r="D29" s="64">
        <v>9900005000</v>
      </c>
      <c r="E29" s="76"/>
      <c r="F29" s="75">
        <f>F31</f>
        <v>25.2</v>
      </c>
      <c r="G29" s="55"/>
    </row>
    <row r="30" spans="1:7" s="38" customFormat="1" ht="24.75" hidden="1">
      <c r="A30" s="78" t="s">
        <v>263</v>
      </c>
      <c r="B30" s="64" t="s">
        <v>97</v>
      </c>
      <c r="C30" s="64" t="s">
        <v>100</v>
      </c>
      <c r="D30" s="64">
        <v>9900005030</v>
      </c>
      <c r="E30" s="76"/>
      <c r="F30" s="75">
        <f>F31</f>
        <v>25.2</v>
      </c>
      <c r="G30" s="55"/>
    </row>
    <row r="31" spans="1:7" s="38" customFormat="1" ht="15.75" hidden="1">
      <c r="A31" s="74" t="s">
        <v>61</v>
      </c>
      <c r="B31" s="64" t="s">
        <v>97</v>
      </c>
      <c r="C31" s="64" t="s">
        <v>100</v>
      </c>
      <c r="D31" s="64">
        <v>9900005030</v>
      </c>
      <c r="E31" s="76">
        <v>540</v>
      </c>
      <c r="F31" s="75">
        <v>25.2</v>
      </c>
      <c r="G31" s="55"/>
    </row>
    <row r="32" spans="1:7" s="38" customFormat="1" ht="38.25" customHeight="1">
      <c r="A32" s="71" t="s">
        <v>27</v>
      </c>
      <c r="B32" s="70" t="s">
        <v>97</v>
      </c>
      <c r="C32" s="70" t="s">
        <v>101</v>
      </c>
      <c r="D32" s="70"/>
      <c r="E32" s="72"/>
      <c r="F32" s="73">
        <f>'прил.14'!G33</f>
        <v>15900.1</v>
      </c>
      <c r="G32" s="55"/>
    </row>
    <row r="33" spans="1:7" s="38" customFormat="1" ht="24.75" hidden="1">
      <c r="A33" s="77" t="s">
        <v>227</v>
      </c>
      <c r="B33" s="64" t="s">
        <v>97</v>
      </c>
      <c r="C33" s="64" t="s">
        <v>101</v>
      </c>
      <c r="D33" s="64" t="s">
        <v>343</v>
      </c>
      <c r="E33" s="72"/>
      <c r="F33" s="75">
        <f>F34</f>
        <v>12297.9</v>
      </c>
      <c r="G33" s="55"/>
    </row>
    <row r="34" spans="1:10" s="38" customFormat="1" ht="36.75" hidden="1">
      <c r="A34" s="77" t="s">
        <v>257</v>
      </c>
      <c r="B34" s="64" t="s">
        <v>97</v>
      </c>
      <c r="C34" s="64" t="s">
        <v>101</v>
      </c>
      <c r="D34" s="64" t="s">
        <v>346</v>
      </c>
      <c r="E34" s="72"/>
      <c r="F34" s="75">
        <f>F35+F40+F45</f>
        <v>12297.9</v>
      </c>
      <c r="G34" s="55"/>
      <c r="J34" s="42"/>
    </row>
    <row r="35" spans="1:10" s="38" customFormat="1" ht="24" hidden="1">
      <c r="A35" s="71" t="s">
        <v>275</v>
      </c>
      <c r="B35" s="70" t="s">
        <v>97</v>
      </c>
      <c r="C35" s="70" t="s">
        <v>101</v>
      </c>
      <c r="D35" s="70" t="s">
        <v>376</v>
      </c>
      <c r="E35" s="72"/>
      <c r="F35" s="73">
        <f>SUM(F36:F38)</f>
        <v>10696.5</v>
      </c>
      <c r="G35" s="55"/>
      <c r="J35" s="42"/>
    </row>
    <row r="36" spans="1:10" s="38" customFormat="1" ht="24.75" hidden="1">
      <c r="A36" s="77" t="s">
        <v>256</v>
      </c>
      <c r="B36" s="64" t="s">
        <v>97</v>
      </c>
      <c r="C36" s="64" t="s">
        <v>101</v>
      </c>
      <c r="D36" s="64" t="s">
        <v>376</v>
      </c>
      <c r="E36" s="76">
        <v>120</v>
      </c>
      <c r="F36" s="75">
        <v>8766.5</v>
      </c>
      <c r="G36" s="55"/>
      <c r="J36" s="42"/>
    </row>
    <row r="37" spans="1:10" s="38" customFormat="1" ht="24.75" hidden="1">
      <c r="A37" s="77" t="s">
        <v>258</v>
      </c>
      <c r="B37" s="64" t="s">
        <v>97</v>
      </c>
      <c r="C37" s="64" t="s">
        <v>101</v>
      </c>
      <c r="D37" s="64" t="s">
        <v>376</v>
      </c>
      <c r="E37" s="76">
        <v>240</v>
      </c>
      <c r="F37" s="75">
        <v>1770</v>
      </c>
      <c r="G37" s="55"/>
      <c r="J37" s="42"/>
    </row>
    <row r="38" spans="1:10" s="38" customFormat="1" ht="24" hidden="1">
      <c r="A38" s="77" t="s">
        <v>75</v>
      </c>
      <c r="B38" s="64" t="s">
        <v>97</v>
      </c>
      <c r="C38" s="64" t="s">
        <v>101</v>
      </c>
      <c r="D38" s="64" t="s">
        <v>376</v>
      </c>
      <c r="E38" s="76">
        <v>850</v>
      </c>
      <c r="F38" s="75">
        <v>160</v>
      </c>
      <c r="G38" s="55"/>
      <c r="J38" s="42"/>
    </row>
    <row r="39" spans="1:7" s="38" customFormat="1" ht="24" hidden="1">
      <c r="A39" s="74" t="s">
        <v>61</v>
      </c>
      <c r="B39" s="64">
        <v>100</v>
      </c>
      <c r="C39" s="64">
        <v>104</v>
      </c>
      <c r="D39" s="64" t="s">
        <v>39</v>
      </c>
      <c r="E39" s="76">
        <v>17</v>
      </c>
      <c r="F39" s="75">
        <v>0</v>
      </c>
      <c r="G39" s="55"/>
    </row>
    <row r="40" spans="1:7" s="38" customFormat="1" ht="24" hidden="1">
      <c r="A40" s="71" t="s">
        <v>93</v>
      </c>
      <c r="B40" s="70" t="s">
        <v>97</v>
      </c>
      <c r="C40" s="70" t="s">
        <v>101</v>
      </c>
      <c r="D40" s="70" t="s">
        <v>339</v>
      </c>
      <c r="E40" s="72"/>
      <c r="F40" s="73">
        <f>F41</f>
        <v>1512.4</v>
      </c>
      <c r="G40" s="55"/>
    </row>
    <row r="41" spans="1:7" s="38" customFormat="1" ht="24.75" hidden="1">
      <c r="A41" s="77" t="s">
        <v>256</v>
      </c>
      <c r="B41" s="64" t="s">
        <v>97</v>
      </c>
      <c r="C41" s="64" t="s">
        <v>101</v>
      </c>
      <c r="D41" s="64" t="s">
        <v>339</v>
      </c>
      <c r="E41" s="76">
        <v>120</v>
      </c>
      <c r="F41" s="75">
        <v>1512.4</v>
      </c>
      <c r="G41" s="55"/>
    </row>
    <row r="42" spans="1:7" s="38" customFormat="1" ht="42" customHeight="1" hidden="1">
      <c r="A42" s="79" t="s">
        <v>276</v>
      </c>
      <c r="B42" s="70" t="s">
        <v>97</v>
      </c>
      <c r="C42" s="70" t="s">
        <v>104</v>
      </c>
      <c r="D42" s="70" t="s">
        <v>340</v>
      </c>
      <c r="E42" s="72"/>
      <c r="F42" s="73">
        <f>SUM(F43:F44)</f>
        <v>0</v>
      </c>
      <c r="G42" s="55"/>
    </row>
    <row r="43" spans="1:7" s="38" customFormat="1" ht="24.75" hidden="1">
      <c r="A43" s="77" t="s">
        <v>256</v>
      </c>
      <c r="B43" s="64" t="s">
        <v>97</v>
      </c>
      <c r="C43" s="64" t="s">
        <v>104</v>
      </c>
      <c r="D43" s="64" t="s">
        <v>340</v>
      </c>
      <c r="E43" s="76">
        <v>120</v>
      </c>
      <c r="F43" s="75">
        <v>0</v>
      </c>
      <c r="G43" s="55"/>
    </row>
    <row r="44" spans="1:7" s="38" customFormat="1" ht="49.5" customHeight="1" hidden="1">
      <c r="A44" s="77" t="s">
        <v>258</v>
      </c>
      <c r="B44" s="64" t="s">
        <v>97</v>
      </c>
      <c r="C44" s="64" t="s">
        <v>104</v>
      </c>
      <c r="D44" s="64" t="s">
        <v>340</v>
      </c>
      <c r="E44" s="76">
        <v>240</v>
      </c>
      <c r="F44" s="75">
        <v>0</v>
      </c>
      <c r="G44" s="55"/>
    </row>
    <row r="45" spans="1:7" s="38" customFormat="1" ht="24" hidden="1">
      <c r="A45" s="78" t="s">
        <v>264</v>
      </c>
      <c r="B45" s="64" t="s">
        <v>97</v>
      </c>
      <c r="C45" s="64" t="s">
        <v>101</v>
      </c>
      <c r="D45" s="64" t="s">
        <v>341</v>
      </c>
      <c r="E45" s="76"/>
      <c r="F45" s="75">
        <f>F47</f>
        <v>89</v>
      </c>
      <c r="G45" s="55"/>
    </row>
    <row r="46" spans="1:7" s="38" customFormat="1" ht="36.75" hidden="1">
      <c r="A46" s="78" t="s">
        <v>265</v>
      </c>
      <c r="B46" s="64" t="s">
        <v>97</v>
      </c>
      <c r="C46" s="64" t="s">
        <v>101</v>
      </c>
      <c r="D46" s="64" t="s">
        <v>342</v>
      </c>
      <c r="E46" s="76"/>
      <c r="F46" s="75">
        <f>F47</f>
        <v>89</v>
      </c>
      <c r="G46" s="55"/>
    </row>
    <row r="47" spans="1:7" s="38" customFormat="1" ht="24" hidden="1">
      <c r="A47" s="74" t="s">
        <v>61</v>
      </c>
      <c r="B47" s="64" t="s">
        <v>97</v>
      </c>
      <c r="C47" s="64" t="s">
        <v>101</v>
      </c>
      <c r="D47" s="64" t="s">
        <v>342</v>
      </c>
      <c r="E47" s="76">
        <v>540</v>
      </c>
      <c r="F47" s="75">
        <v>89</v>
      </c>
      <c r="G47" s="55"/>
    </row>
    <row r="48" spans="1:7" s="38" customFormat="1" ht="31.5" customHeight="1" hidden="1">
      <c r="A48" s="71" t="s">
        <v>87</v>
      </c>
      <c r="B48" s="70" t="s">
        <v>97</v>
      </c>
      <c r="C48" s="70" t="s">
        <v>102</v>
      </c>
      <c r="D48" s="70"/>
      <c r="E48" s="72"/>
      <c r="F48" s="73">
        <f>F49</f>
        <v>0</v>
      </c>
      <c r="G48" s="55"/>
    </row>
    <row r="49" spans="1:7" s="38" customFormat="1" ht="17.25" customHeight="1" hidden="1">
      <c r="A49" s="74" t="s">
        <v>436</v>
      </c>
      <c r="B49" s="64" t="s">
        <v>97</v>
      </c>
      <c r="C49" s="64" t="s">
        <v>102</v>
      </c>
      <c r="D49" s="64">
        <v>9000000</v>
      </c>
      <c r="E49" s="72"/>
      <c r="F49" s="75">
        <f>F50</f>
        <v>0</v>
      </c>
      <c r="G49" s="55"/>
    </row>
    <row r="50" spans="1:7" s="38" customFormat="1" ht="51.75" customHeight="1" hidden="1">
      <c r="A50" s="74" t="s">
        <v>437</v>
      </c>
      <c r="B50" s="64" t="s">
        <v>97</v>
      </c>
      <c r="C50" s="64" t="s">
        <v>102</v>
      </c>
      <c r="D50" s="64">
        <v>9900000</v>
      </c>
      <c r="E50" s="72"/>
      <c r="F50" s="75">
        <f>F51</f>
        <v>0</v>
      </c>
      <c r="G50" s="55"/>
    </row>
    <row r="51" spans="1:7" s="38" customFormat="1" ht="24" hidden="1">
      <c r="A51" s="74" t="s">
        <v>96</v>
      </c>
      <c r="B51" s="64" t="s">
        <v>97</v>
      </c>
      <c r="C51" s="64" t="s">
        <v>102</v>
      </c>
      <c r="D51" s="64">
        <v>9900022</v>
      </c>
      <c r="E51" s="76"/>
      <c r="F51" s="75">
        <f>F52</f>
        <v>0</v>
      </c>
      <c r="G51" s="55"/>
    </row>
    <row r="52" spans="1:7" s="38" customFormat="1" ht="33" customHeight="1" hidden="1">
      <c r="A52" s="74" t="s">
        <v>78</v>
      </c>
      <c r="B52" s="64" t="s">
        <v>97</v>
      </c>
      <c r="C52" s="64" t="s">
        <v>102</v>
      </c>
      <c r="D52" s="64">
        <v>9900022</v>
      </c>
      <c r="E52" s="76">
        <v>244</v>
      </c>
      <c r="F52" s="75">
        <v>0</v>
      </c>
      <c r="G52" s="55"/>
    </row>
    <row r="53" spans="1:7" s="38" customFormat="1" ht="33" customHeight="1">
      <c r="A53" s="71" t="s">
        <v>87</v>
      </c>
      <c r="B53" s="70" t="s">
        <v>97</v>
      </c>
      <c r="C53" s="70" t="s">
        <v>102</v>
      </c>
      <c r="D53" s="70"/>
      <c r="E53" s="72"/>
      <c r="F53" s="73">
        <f>'прил.14'!G44</f>
        <v>0</v>
      </c>
      <c r="G53" s="55"/>
    </row>
    <row r="54" spans="1:7" s="38" customFormat="1" ht="15.75">
      <c r="A54" s="71" t="s">
        <v>41</v>
      </c>
      <c r="B54" s="70" t="s">
        <v>97</v>
      </c>
      <c r="C54" s="70" t="s">
        <v>103</v>
      </c>
      <c r="D54" s="70"/>
      <c r="E54" s="72"/>
      <c r="F54" s="73">
        <f>'прил.14'!G56</f>
        <v>120</v>
      </c>
      <c r="G54" s="55"/>
    </row>
    <row r="55" spans="1:7" s="38" customFormat="1" ht="24.75" hidden="1">
      <c r="A55" s="77" t="s">
        <v>227</v>
      </c>
      <c r="B55" s="64" t="s">
        <v>97</v>
      </c>
      <c r="C55" s="64" t="s">
        <v>103</v>
      </c>
      <c r="D55" s="64" t="s">
        <v>343</v>
      </c>
      <c r="E55" s="72"/>
      <c r="F55" s="73">
        <f>F56</f>
        <v>120</v>
      </c>
      <c r="G55" s="55"/>
    </row>
    <row r="56" spans="1:7" s="38" customFormat="1" ht="24" hidden="1">
      <c r="A56" s="74" t="s">
        <v>437</v>
      </c>
      <c r="B56" s="64" t="s">
        <v>97</v>
      </c>
      <c r="C56" s="64" t="s">
        <v>103</v>
      </c>
      <c r="D56" s="64" t="s">
        <v>346</v>
      </c>
      <c r="E56" s="72"/>
      <c r="F56" s="73">
        <f>F57</f>
        <v>120</v>
      </c>
      <c r="G56" s="55"/>
    </row>
    <row r="57" spans="1:7" s="38" customFormat="1" ht="24.75" hidden="1">
      <c r="A57" s="78" t="s">
        <v>277</v>
      </c>
      <c r="B57" s="64" t="s">
        <v>97</v>
      </c>
      <c r="C57" s="64" t="s">
        <v>103</v>
      </c>
      <c r="D57" s="64" t="s">
        <v>377</v>
      </c>
      <c r="E57" s="76"/>
      <c r="F57" s="75">
        <f>F58</f>
        <v>120</v>
      </c>
      <c r="G57" s="55"/>
    </row>
    <row r="58" spans="1:7" s="38" customFormat="1" ht="24" hidden="1">
      <c r="A58" s="74" t="s">
        <v>95</v>
      </c>
      <c r="B58" s="64" t="s">
        <v>97</v>
      </c>
      <c r="C58" s="64" t="s">
        <v>103</v>
      </c>
      <c r="D58" s="64" t="s">
        <v>377</v>
      </c>
      <c r="E58" s="76">
        <v>870</v>
      </c>
      <c r="F58" s="75">
        <v>120</v>
      </c>
      <c r="G58" s="55"/>
    </row>
    <row r="59" spans="1:7" s="38" customFormat="1" ht="19.5" customHeight="1" hidden="1">
      <c r="A59" s="71" t="s">
        <v>71</v>
      </c>
      <c r="B59" s="70" t="s">
        <v>97</v>
      </c>
      <c r="C59" s="70" t="s">
        <v>104</v>
      </c>
      <c r="D59" s="70"/>
      <c r="E59" s="72"/>
      <c r="F59" s="73">
        <f>F60</f>
        <v>0</v>
      </c>
      <c r="G59" s="55"/>
    </row>
    <row r="60" spans="1:7" s="38" customFormat="1" ht="24" hidden="1">
      <c r="A60" s="74" t="s">
        <v>436</v>
      </c>
      <c r="B60" s="64" t="s">
        <v>97</v>
      </c>
      <c r="C60" s="64" t="s">
        <v>104</v>
      </c>
      <c r="D60" s="64" t="s">
        <v>343</v>
      </c>
      <c r="E60" s="72"/>
      <c r="F60" s="75">
        <f>F61</f>
        <v>0</v>
      </c>
      <c r="G60" s="55"/>
    </row>
    <row r="61" spans="1:7" s="38" customFormat="1" ht="24" hidden="1">
      <c r="A61" s="74" t="s">
        <v>437</v>
      </c>
      <c r="B61" s="64" t="s">
        <v>97</v>
      </c>
      <c r="C61" s="64" t="s">
        <v>104</v>
      </c>
      <c r="D61" s="64" t="s">
        <v>346</v>
      </c>
      <c r="E61" s="72"/>
      <c r="F61" s="75">
        <f>F62</f>
        <v>0</v>
      </c>
      <c r="G61" s="55"/>
    </row>
    <row r="62" spans="1:7" s="38" customFormat="1" ht="24.75" hidden="1">
      <c r="A62" s="78" t="s">
        <v>274</v>
      </c>
      <c r="B62" s="64" t="s">
        <v>97</v>
      </c>
      <c r="C62" s="64" t="s">
        <v>104</v>
      </c>
      <c r="D62" s="64" t="s">
        <v>378</v>
      </c>
      <c r="E62" s="76"/>
      <c r="F62" s="75">
        <f>F63</f>
        <v>0</v>
      </c>
      <c r="G62" s="55"/>
    </row>
    <row r="63" spans="1:7" s="38" customFormat="1" ht="33" customHeight="1" hidden="1">
      <c r="A63" s="74" t="s">
        <v>78</v>
      </c>
      <c r="B63" s="64" t="s">
        <v>97</v>
      </c>
      <c r="C63" s="64" t="s">
        <v>104</v>
      </c>
      <c r="D63" s="64" t="s">
        <v>378</v>
      </c>
      <c r="E63" s="76">
        <v>244</v>
      </c>
      <c r="F63" s="75">
        <v>0</v>
      </c>
      <c r="G63" s="55"/>
    </row>
    <row r="64" spans="1:7" s="38" customFormat="1" ht="17.25" customHeight="1">
      <c r="A64" s="71" t="s">
        <v>71</v>
      </c>
      <c r="B64" s="70" t="s">
        <v>97</v>
      </c>
      <c r="C64" s="70" t="s">
        <v>104</v>
      </c>
      <c r="D64" s="70"/>
      <c r="E64" s="72"/>
      <c r="F64" s="73">
        <v>1306.7</v>
      </c>
      <c r="G64" s="55"/>
    </row>
    <row r="65" spans="1:7" s="38" customFormat="1" ht="66.75" customHeight="1" hidden="1">
      <c r="A65" s="74" t="s">
        <v>421</v>
      </c>
      <c r="B65" s="64" t="s">
        <v>97</v>
      </c>
      <c r="C65" s="64" t="s">
        <v>104</v>
      </c>
      <c r="D65" s="64" t="s">
        <v>378</v>
      </c>
      <c r="E65" s="76">
        <v>831</v>
      </c>
      <c r="F65" s="75">
        <v>1212.3</v>
      </c>
      <c r="G65" s="55"/>
    </row>
    <row r="66" spans="1:7" s="38" customFormat="1" ht="15.75">
      <c r="A66" s="71" t="s">
        <v>42</v>
      </c>
      <c r="B66" s="70" t="s">
        <v>99</v>
      </c>
      <c r="C66" s="70" t="s">
        <v>98</v>
      </c>
      <c r="D66" s="64"/>
      <c r="E66" s="76"/>
      <c r="F66" s="73">
        <f>F67</f>
        <v>267.2</v>
      </c>
      <c r="G66" s="55"/>
    </row>
    <row r="67" spans="1:7" s="38" customFormat="1" ht="15.75">
      <c r="A67" s="71" t="s">
        <v>43</v>
      </c>
      <c r="B67" s="70" t="s">
        <v>99</v>
      </c>
      <c r="C67" s="70" t="s">
        <v>100</v>
      </c>
      <c r="D67" s="70"/>
      <c r="E67" s="72" t="s">
        <v>68</v>
      </c>
      <c r="F67" s="80">
        <f>'прил.14'!G70</f>
        <v>267.2</v>
      </c>
      <c r="G67" s="55"/>
    </row>
    <row r="68" spans="1:7" s="38" customFormat="1" ht="24.75" hidden="1">
      <c r="A68" s="77" t="s">
        <v>227</v>
      </c>
      <c r="B68" s="64" t="s">
        <v>99</v>
      </c>
      <c r="C68" s="64" t="s">
        <v>100</v>
      </c>
      <c r="D68" s="64" t="s">
        <v>343</v>
      </c>
      <c r="E68" s="72"/>
      <c r="F68" s="81">
        <f>F69</f>
        <v>257.09999999999997</v>
      </c>
      <c r="G68" s="55"/>
    </row>
    <row r="69" spans="1:7" s="38" customFormat="1" ht="24" hidden="1">
      <c r="A69" s="74" t="s">
        <v>437</v>
      </c>
      <c r="B69" s="64" t="s">
        <v>99</v>
      </c>
      <c r="C69" s="64" t="s">
        <v>100</v>
      </c>
      <c r="D69" s="64" t="s">
        <v>346</v>
      </c>
      <c r="E69" s="72"/>
      <c r="F69" s="81">
        <f>F70</f>
        <v>257.09999999999997</v>
      </c>
      <c r="G69" s="55"/>
    </row>
    <row r="70" spans="1:7" s="38" customFormat="1" ht="69" customHeight="1" hidden="1">
      <c r="A70" s="82" t="s">
        <v>458</v>
      </c>
      <c r="B70" s="64" t="s">
        <v>99</v>
      </c>
      <c r="C70" s="64" t="s">
        <v>100</v>
      </c>
      <c r="D70" s="64" t="s">
        <v>379</v>
      </c>
      <c r="E70" s="72"/>
      <c r="F70" s="81">
        <f>SUM(F71:F72)</f>
        <v>257.09999999999997</v>
      </c>
      <c r="G70" s="55"/>
    </row>
    <row r="71" spans="1:7" s="38" customFormat="1" ht="38.25" customHeight="1" hidden="1">
      <c r="A71" s="77" t="s">
        <v>256</v>
      </c>
      <c r="B71" s="64" t="s">
        <v>99</v>
      </c>
      <c r="C71" s="64" t="s">
        <v>100</v>
      </c>
      <c r="D71" s="64" t="s">
        <v>379</v>
      </c>
      <c r="E71" s="76">
        <v>120</v>
      </c>
      <c r="F71" s="81">
        <v>251.2</v>
      </c>
      <c r="G71" s="55"/>
    </row>
    <row r="72" spans="1:7" s="38" customFormat="1" ht="45" customHeight="1" hidden="1">
      <c r="A72" s="77" t="s">
        <v>258</v>
      </c>
      <c r="B72" s="64" t="s">
        <v>99</v>
      </c>
      <c r="C72" s="64" t="s">
        <v>100</v>
      </c>
      <c r="D72" s="64" t="s">
        <v>379</v>
      </c>
      <c r="E72" s="76">
        <v>240</v>
      </c>
      <c r="F72" s="83">
        <v>5.9</v>
      </c>
      <c r="G72" s="55"/>
    </row>
    <row r="73" spans="1:7" s="38" customFormat="1" ht="24">
      <c r="A73" s="71" t="s">
        <v>44</v>
      </c>
      <c r="B73" s="70" t="s">
        <v>100</v>
      </c>
      <c r="C73" s="70" t="s">
        <v>98</v>
      </c>
      <c r="D73" s="64"/>
      <c r="E73" s="76"/>
      <c r="F73" s="73">
        <f>'прил.14'!G77</f>
        <v>155</v>
      </c>
      <c r="G73" s="55"/>
    </row>
    <row r="74" spans="1:7" s="38" customFormat="1" ht="36">
      <c r="A74" s="71" t="s">
        <v>45</v>
      </c>
      <c r="B74" s="70" t="s">
        <v>100</v>
      </c>
      <c r="C74" s="70" t="s">
        <v>105</v>
      </c>
      <c r="D74" s="70"/>
      <c r="E74" s="72"/>
      <c r="F74" s="73">
        <v>155</v>
      </c>
      <c r="G74" s="55"/>
    </row>
    <row r="75" spans="1:7" s="38" customFormat="1" ht="52.5" customHeight="1" hidden="1">
      <c r="A75" s="84" t="s">
        <v>278</v>
      </c>
      <c r="B75" s="70" t="s">
        <v>100</v>
      </c>
      <c r="C75" s="70" t="s">
        <v>105</v>
      </c>
      <c r="D75" s="64" t="s">
        <v>336</v>
      </c>
      <c r="E75" s="72"/>
      <c r="F75" s="75">
        <f>F76</f>
        <v>265</v>
      </c>
      <c r="G75" s="55"/>
    </row>
    <row r="76" spans="1:7" s="38" customFormat="1" ht="51.75" customHeight="1" hidden="1">
      <c r="A76" s="71" t="s">
        <v>268</v>
      </c>
      <c r="B76" s="64" t="s">
        <v>100</v>
      </c>
      <c r="C76" s="64" t="s">
        <v>105</v>
      </c>
      <c r="D76" s="64" t="s">
        <v>344</v>
      </c>
      <c r="E76" s="72"/>
      <c r="F76" s="75">
        <f>F77+F79</f>
        <v>265</v>
      </c>
      <c r="G76" s="55"/>
    </row>
    <row r="77" spans="1:7" s="38" customFormat="1" ht="173.25" customHeight="1" hidden="1">
      <c r="A77" s="74" t="s">
        <v>272</v>
      </c>
      <c r="B77" s="64" t="s">
        <v>100</v>
      </c>
      <c r="C77" s="64" t="s">
        <v>105</v>
      </c>
      <c r="D77" s="64" t="s">
        <v>345</v>
      </c>
      <c r="E77" s="76"/>
      <c r="F77" s="75">
        <f>F78</f>
        <v>120</v>
      </c>
      <c r="G77" s="55"/>
    </row>
    <row r="78" spans="1:7" s="38" customFormat="1" ht="49.5" customHeight="1" hidden="1">
      <c r="A78" s="77" t="s">
        <v>258</v>
      </c>
      <c r="B78" s="64" t="s">
        <v>100</v>
      </c>
      <c r="C78" s="64" t="s">
        <v>105</v>
      </c>
      <c r="D78" s="64" t="s">
        <v>345</v>
      </c>
      <c r="E78" s="76">
        <v>240</v>
      </c>
      <c r="F78" s="75">
        <v>120</v>
      </c>
      <c r="G78" s="55"/>
    </row>
    <row r="79" spans="1:7" s="38" customFormat="1" ht="24.75" hidden="1">
      <c r="A79" s="77" t="s">
        <v>227</v>
      </c>
      <c r="B79" s="64" t="s">
        <v>100</v>
      </c>
      <c r="C79" s="64" t="s">
        <v>105</v>
      </c>
      <c r="D79" s="64" t="s">
        <v>346</v>
      </c>
      <c r="E79" s="76"/>
      <c r="F79" s="75">
        <f>F80</f>
        <v>145</v>
      </c>
      <c r="G79" s="55"/>
    </row>
    <row r="80" spans="1:7" s="38" customFormat="1" ht="24" hidden="1">
      <c r="A80" s="78" t="s">
        <v>264</v>
      </c>
      <c r="B80" s="64" t="s">
        <v>100</v>
      </c>
      <c r="C80" s="64" t="s">
        <v>105</v>
      </c>
      <c r="D80" s="64" t="s">
        <v>341</v>
      </c>
      <c r="E80" s="76"/>
      <c r="F80" s="75">
        <f>F82</f>
        <v>145</v>
      </c>
      <c r="G80" s="55"/>
    </row>
    <row r="81" spans="1:7" s="38" customFormat="1" ht="129" customHeight="1" hidden="1">
      <c r="A81" s="78" t="s">
        <v>459</v>
      </c>
      <c r="B81" s="64" t="s">
        <v>100</v>
      </c>
      <c r="C81" s="64" t="s">
        <v>105</v>
      </c>
      <c r="D81" s="64" t="s">
        <v>347</v>
      </c>
      <c r="E81" s="76"/>
      <c r="F81" s="75">
        <f>F82</f>
        <v>145</v>
      </c>
      <c r="G81" s="55"/>
    </row>
    <row r="82" spans="1:7" s="38" customFormat="1" ht="24" hidden="1">
      <c r="A82" s="74" t="s">
        <v>61</v>
      </c>
      <c r="B82" s="64" t="s">
        <v>100</v>
      </c>
      <c r="C82" s="64" t="s">
        <v>105</v>
      </c>
      <c r="D82" s="64" t="s">
        <v>347</v>
      </c>
      <c r="E82" s="76">
        <v>540</v>
      </c>
      <c r="F82" s="75">
        <v>145</v>
      </c>
      <c r="G82" s="55"/>
    </row>
    <row r="83" spans="1:7" s="38" customFormat="1" ht="15.75">
      <c r="A83" s="71" t="s">
        <v>46</v>
      </c>
      <c r="B83" s="70" t="s">
        <v>101</v>
      </c>
      <c r="C83" s="70" t="s">
        <v>98</v>
      </c>
      <c r="D83" s="64"/>
      <c r="E83" s="76"/>
      <c r="F83" s="73">
        <f>F89+F103</f>
        <v>9529.7</v>
      </c>
      <c r="G83" s="55"/>
    </row>
    <row r="84" spans="1:7" s="38" customFormat="1" ht="15.75" hidden="1">
      <c r="A84" s="71" t="s">
        <v>47</v>
      </c>
      <c r="B84" s="70" t="s">
        <v>101</v>
      </c>
      <c r="C84" s="70" t="s">
        <v>99</v>
      </c>
      <c r="D84" s="70"/>
      <c r="E84" s="72"/>
      <c r="F84" s="73">
        <f>F85</f>
        <v>0</v>
      </c>
      <c r="G84" s="55"/>
    </row>
    <row r="85" spans="1:7" s="38" customFormat="1" ht="36.75" hidden="1">
      <c r="A85" s="84" t="s">
        <v>221</v>
      </c>
      <c r="B85" s="64" t="s">
        <v>101</v>
      </c>
      <c r="C85" s="64" t="s">
        <v>99</v>
      </c>
      <c r="D85" s="64">
        <v>9000000</v>
      </c>
      <c r="E85" s="72"/>
      <c r="F85" s="75">
        <f>F86</f>
        <v>0</v>
      </c>
      <c r="G85" s="55"/>
    </row>
    <row r="86" spans="1:7" s="38" customFormat="1" ht="24" hidden="1">
      <c r="A86" s="74" t="s">
        <v>437</v>
      </c>
      <c r="B86" s="64" t="s">
        <v>101</v>
      </c>
      <c r="C86" s="64" t="s">
        <v>99</v>
      </c>
      <c r="D86" s="64">
        <v>9900000</v>
      </c>
      <c r="E86" s="72"/>
      <c r="F86" s="75">
        <f>F87</f>
        <v>0</v>
      </c>
      <c r="G86" s="55"/>
    </row>
    <row r="87" spans="1:7" s="38" customFormat="1" ht="31.5" customHeight="1" hidden="1">
      <c r="A87" s="74" t="s">
        <v>455</v>
      </c>
      <c r="B87" s="64" t="s">
        <v>101</v>
      </c>
      <c r="C87" s="64" t="s">
        <v>99</v>
      </c>
      <c r="D87" s="64">
        <v>9908022</v>
      </c>
      <c r="E87" s="76"/>
      <c r="F87" s="75">
        <f>F88</f>
        <v>0</v>
      </c>
      <c r="G87" s="55"/>
    </row>
    <row r="88" spans="1:7" s="38" customFormat="1" ht="15.75" hidden="1">
      <c r="A88" s="74" t="s">
        <v>48</v>
      </c>
      <c r="B88" s="64" t="s">
        <v>101</v>
      </c>
      <c r="C88" s="64" t="s">
        <v>99</v>
      </c>
      <c r="D88" s="64">
        <v>9908022</v>
      </c>
      <c r="E88" s="76">
        <v>810</v>
      </c>
      <c r="F88" s="75">
        <v>0</v>
      </c>
      <c r="G88" s="55"/>
    </row>
    <row r="89" spans="1:7" s="38" customFormat="1" ht="19.5" customHeight="1">
      <c r="A89" s="71" t="s">
        <v>70</v>
      </c>
      <c r="B89" s="70" t="s">
        <v>101</v>
      </c>
      <c r="C89" s="70" t="s">
        <v>105</v>
      </c>
      <c r="D89" s="70"/>
      <c r="E89" s="72"/>
      <c r="F89" s="73">
        <f>'прил.14'!G93</f>
        <v>8579.7</v>
      </c>
      <c r="G89" s="55"/>
    </row>
    <row r="90" spans="1:7" s="38" customFormat="1" ht="54" customHeight="1" hidden="1">
      <c r="A90" s="84" t="s">
        <v>278</v>
      </c>
      <c r="B90" s="64" t="s">
        <v>101</v>
      </c>
      <c r="C90" s="64" t="s">
        <v>105</v>
      </c>
      <c r="D90" s="64" t="s">
        <v>336</v>
      </c>
      <c r="E90" s="72"/>
      <c r="F90" s="75">
        <f>F91</f>
        <v>3486.9</v>
      </c>
      <c r="G90" s="55"/>
    </row>
    <row r="91" spans="1:7" s="38" customFormat="1" ht="37.5" customHeight="1" hidden="1">
      <c r="A91" s="71" t="s">
        <v>223</v>
      </c>
      <c r="B91" s="64" t="s">
        <v>101</v>
      </c>
      <c r="C91" s="64" t="s">
        <v>105</v>
      </c>
      <c r="D91" s="64" t="s">
        <v>348</v>
      </c>
      <c r="E91" s="72"/>
      <c r="F91" s="75">
        <f>F98+F102+F101</f>
        <v>3486.9</v>
      </c>
      <c r="G91" s="55"/>
    </row>
    <row r="92" spans="1:7" s="38" customFormat="1" ht="36.75" hidden="1">
      <c r="A92" s="78" t="s">
        <v>224</v>
      </c>
      <c r="B92" s="64" t="s">
        <v>101</v>
      </c>
      <c r="C92" s="64" t="s">
        <v>105</v>
      </c>
      <c r="D92" s="64">
        <v>9907014</v>
      </c>
      <c r="E92" s="72"/>
      <c r="F92" s="75">
        <f>F93</f>
        <v>0</v>
      </c>
      <c r="G92" s="55"/>
    </row>
    <row r="93" spans="1:7" s="38" customFormat="1" ht="37.5" customHeight="1" hidden="1">
      <c r="A93" s="71" t="s">
        <v>223</v>
      </c>
      <c r="B93" s="64" t="s">
        <v>101</v>
      </c>
      <c r="C93" s="64" t="s">
        <v>105</v>
      </c>
      <c r="D93" s="64">
        <v>9907014</v>
      </c>
      <c r="E93" s="76">
        <v>244</v>
      </c>
      <c r="F93" s="75">
        <v>0</v>
      </c>
      <c r="G93" s="55"/>
    </row>
    <row r="94" spans="1:7" s="38" customFormat="1" ht="36.75" hidden="1">
      <c r="A94" s="78" t="s">
        <v>224</v>
      </c>
      <c r="B94" s="64" t="s">
        <v>101</v>
      </c>
      <c r="C94" s="64" t="s">
        <v>105</v>
      </c>
      <c r="D94" s="64">
        <v>9907088</v>
      </c>
      <c r="E94" s="72"/>
      <c r="F94" s="75">
        <f>F95</f>
        <v>0</v>
      </c>
      <c r="G94" s="55"/>
    </row>
    <row r="95" spans="1:7" s="38" customFormat="1" ht="39.75" customHeight="1" hidden="1">
      <c r="A95" s="71" t="s">
        <v>223</v>
      </c>
      <c r="B95" s="64" t="s">
        <v>101</v>
      </c>
      <c r="C95" s="64" t="s">
        <v>105</v>
      </c>
      <c r="D95" s="64">
        <v>9907088</v>
      </c>
      <c r="E95" s="76">
        <v>244</v>
      </c>
      <c r="F95" s="75">
        <v>0</v>
      </c>
      <c r="G95" s="55"/>
    </row>
    <row r="96" spans="1:7" s="38" customFormat="1" ht="36.75" hidden="1">
      <c r="A96" s="78" t="s">
        <v>224</v>
      </c>
      <c r="B96" s="64" t="s">
        <v>101</v>
      </c>
      <c r="C96" s="64" t="s">
        <v>105</v>
      </c>
      <c r="D96" s="64">
        <v>9907420</v>
      </c>
      <c r="E96" s="72"/>
      <c r="F96" s="75">
        <f>F97</f>
        <v>0</v>
      </c>
      <c r="G96" s="55"/>
    </row>
    <row r="97" spans="1:7" s="38" customFormat="1" ht="39.75" customHeight="1" hidden="1">
      <c r="A97" s="71" t="s">
        <v>223</v>
      </c>
      <c r="B97" s="64" t="s">
        <v>101</v>
      </c>
      <c r="C97" s="64" t="s">
        <v>105</v>
      </c>
      <c r="D97" s="64">
        <v>9907420</v>
      </c>
      <c r="E97" s="76">
        <v>244</v>
      </c>
      <c r="F97" s="75">
        <v>0</v>
      </c>
      <c r="G97" s="55"/>
    </row>
    <row r="98" spans="1:7" s="38" customFormat="1" ht="90" customHeight="1" hidden="1">
      <c r="A98" s="78" t="s">
        <v>454</v>
      </c>
      <c r="B98" s="64" t="s">
        <v>101</v>
      </c>
      <c r="C98" s="64" t="s">
        <v>105</v>
      </c>
      <c r="D98" s="64" t="s">
        <v>349</v>
      </c>
      <c r="E98" s="76"/>
      <c r="F98" s="75">
        <f>F99</f>
        <v>1881.5</v>
      </c>
      <c r="G98" s="55"/>
    </row>
    <row r="99" spans="1:11" s="38" customFormat="1" ht="46.5" customHeight="1" hidden="1">
      <c r="A99" s="77" t="s">
        <v>258</v>
      </c>
      <c r="B99" s="64" t="s">
        <v>101</v>
      </c>
      <c r="C99" s="64" t="s">
        <v>105</v>
      </c>
      <c r="D99" s="64" t="s">
        <v>349</v>
      </c>
      <c r="E99" s="76">
        <v>240</v>
      </c>
      <c r="F99" s="75">
        <v>1881.5</v>
      </c>
      <c r="G99" s="55"/>
      <c r="K99" s="38" t="s">
        <v>74</v>
      </c>
    </row>
    <row r="100" spans="1:7" s="38" customFormat="1" ht="83.25" customHeight="1" hidden="1">
      <c r="A100" s="85" t="s">
        <v>118</v>
      </c>
      <c r="B100" s="64" t="s">
        <v>101</v>
      </c>
      <c r="C100" s="64" t="s">
        <v>105</v>
      </c>
      <c r="D100" s="64">
        <v>9901005</v>
      </c>
      <c r="E100" s="76"/>
      <c r="F100" s="75" t="e">
        <f>#REF!</f>
        <v>#REF!</v>
      </c>
      <c r="G100" s="55"/>
    </row>
    <row r="101" spans="1:11" s="38" customFormat="1" ht="46.5" customHeight="1" hidden="1">
      <c r="A101" s="77" t="s">
        <v>258</v>
      </c>
      <c r="B101" s="64" t="s">
        <v>101</v>
      </c>
      <c r="C101" s="64" t="s">
        <v>105</v>
      </c>
      <c r="D101" s="64" t="s">
        <v>20</v>
      </c>
      <c r="E101" s="76">
        <v>240</v>
      </c>
      <c r="F101" s="75">
        <v>535</v>
      </c>
      <c r="G101" s="55"/>
      <c r="K101" s="38" t="s">
        <v>74</v>
      </c>
    </row>
    <row r="102" spans="1:7" s="38" customFormat="1" ht="107.25" customHeight="1" hidden="1">
      <c r="A102" s="86" t="s">
        <v>323</v>
      </c>
      <c r="B102" s="64" t="s">
        <v>101</v>
      </c>
      <c r="C102" s="64" t="s">
        <v>105</v>
      </c>
      <c r="D102" s="64" t="s">
        <v>383</v>
      </c>
      <c r="E102" s="76">
        <v>240</v>
      </c>
      <c r="F102" s="75">
        <v>1070.4</v>
      </c>
      <c r="G102" s="55"/>
    </row>
    <row r="103" spans="1:7" s="38" customFormat="1" ht="24">
      <c r="A103" s="71" t="s">
        <v>49</v>
      </c>
      <c r="B103" s="70" t="s">
        <v>101</v>
      </c>
      <c r="C103" s="70" t="s">
        <v>107</v>
      </c>
      <c r="D103" s="70"/>
      <c r="E103" s="72"/>
      <c r="F103" s="73">
        <f>'прил.14'!G109</f>
        <v>950</v>
      </c>
      <c r="G103" s="55"/>
    </row>
    <row r="104" spans="1:7" s="38" customFormat="1" ht="24.75" hidden="1">
      <c r="A104" s="87" t="s">
        <v>227</v>
      </c>
      <c r="B104" s="64" t="s">
        <v>101</v>
      </c>
      <c r="C104" s="64" t="s">
        <v>107</v>
      </c>
      <c r="D104" s="64" t="s">
        <v>346</v>
      </c>
      <c r="E104" s="72"/>
      <c r="F104" s="75">
        <f>F105</f>
        <v>400</v>
      </c>
      <c r="G104" s="55"/>
    </row>
    <row r="105" spans="1:7" s="38" customFormat="1" ht="36" hidden="1">
      <c r="A105" s="71" t="s">
        <v>257</v>
      </c>
      <c r="B105" s="64" t="s">
        <v>101</v>
      </c>
      <c r="C105" s="64" t="s">
        <v>107</v>
      </c>
      <c r="D105" s="64" t="s">
        <v>346</v>
      </c>
      <c r="E105" s="72"/>
      <c r="F105" s="75">
        <f>F106</f>
        <v>400</v>
      </c>
      <c r="G105" s="55"/>
    </row>
    <row r="106" spans="1:7" s="38" customFormat="1" ht="60.75" customHeight="1" hidden="1">
      <c r="A106" s="88" t="s">
        <v>282</v>
      </c>
      <c r="B106" s="64" t="s">
        <v>101</v>
      </c>
      <c r="C106" s="64" t="s">
        <v>107</v>
      </c>
      <c r="D106" s="64" t="s">
        <v>350</v>
      </c>
      <c r="E106" s="76"/>
      <c r="F106" s="75">
        <f>F107</f>
        <v>400</v>
      </c>
      <c r="G106" s="55"/>
    </row>
    <row r="107" spans="1:7" s="38" customFormat="1" ht="45.75" customHeight="1" hidden="1">
      <c r="A107" s="77" t="s">
        <v>258</v>
      </c>
      <c r="B107" s="64" t="s">
        <v>101</v>
      </c>
      <c r="C107" s="64" t="s">
        <v>107</v>
      </c>
      <c r="D107" s="64" t="s">
        <v>350</v>
      </c>
      <c r="E107" s="76">
        <v>240</v>
      </c>
      <c r="F107" s="75">
        <v>400</v>
      </c>
      <c r="G107" s="55"/>
    </row>
    <row r="108" spans="1:7" s="38" customFormat="1" ht="15.75">
      <c r="A108" s="71" t="s">
        <v>50</v>
      </c>
      <c r="B108" s="70" t="s">
        <v>106</v>
      </c>
      <c r="C108" s="70" t="s">
        <v>98</v>
      </c>
      <c r="D108" s="64"/>
      <c r="E108" s="76"/>
      <c r="F108" s="73">
        <f>F109+F128+F152</f>
        <v>44575.7</v>
      </c>
      <c r="G108" s="55"/>
    </row>
    <row r="109" spans="1:7" s="38" customFormat="1" ht="18" customHeight="1">
      <c r="A109" s="71" t="s">
        <v>51</v>
      </c>
      <c r="B109" s="70" t="s">
        <v>106</v>
      </c>
      <c r="C109" s="70" t="s">
        <v>97</v>
      </c>
      <c r="D109" s="70"/>
      <c r="E109" s="72"/>
      <c r="F109" s="73">
        <f>'прил.14'!G115</f>
        <v>1873.6</v>
      </c>
      <c r="G109" s="55"/>
    </row>
    <row r="110" spans="1:7" s="38" customFormat="1" ht="84" hidden="1">
      <c r="A110" s="89" t="s">
        <v>66</v>
      </c>
      <c r="B110" s="90">
        <v>500</v>
      </c>
      <c r="C110" s="90">
        <v>501</v>
      </c>
      <c r="D110" s="90" t="s">
        <v>63</v>
      </c>
      <c r="E110" s="91"/>
      <c r="F110" s="75">
        <v>0</v>
      </c>
      <c r="G110" s="55"/>
    </row>
    <row r="111" spans="1:7" s="38" customFormat="1" ht="24" hidden="1">
      <c r="A111" s="74" t="s">
        <v>78</v>
      </c>
      <c r="B111" s="90">
        <v>500</v>
      </c>
      <c r="C111" s="90">
        <v>501</v>
      </c>
      <c r="D111" s="90" t="s">
        <v>63</v>
      </c>
      <c r="E111" s="91">
        <v>244</v>
      </c>
      <c r="F111" s="75">
        <v>0</v>
      </c>
      <c r="G111" s="55"/>
    </row>
    <row r="112" spans="1:7" s="38" customFormat="1" ht="60" hidden="1">
      <c r="A112" s="74" t="s">
        <v>53</v>
      </c>
      <c r="B112" s="64">
        <v>500</v>
      </c>
      <c r="C112" s="64">
        <v>501</v>
      </c>
      <c r="D112" s="64" t="s">
        <v>52</v>
      </c>
      <c r="E112" s="76"/>
      <c r="F112" s="75">
        <v>0</v>
      </c>
      <c r="G112" s="55"/>
    </row>
    <row r="113" spans="1:7" s="38" customFormat="1" ht="24" hidden="1">
      <c r="A113" s="74" t="s">
        <v>40</v>
      </c>
      <c r="B113" s="64">
        <v>500</v>
      </c>
      <c r="C113" s="64">
        <v>501</v>
      </c>
      <c r="D113" s="64" t="s">
        <v>52</v>
      </c>
      <c r="E113" s="76">
        <v>900</v>
      </c>
      <c r="F113" s="75">
        <v>0</v>
      </c>
      <c r="G113" s="55"/>
    </row>
    <row r="114" spans="1:7" s="38" customFormat="1" ht="36" hidden="1">
      <c r="A114" s="74" t="s">
        <v>72</v>
      </c>
      <c r="B114" s="64">
        <v>500</v>
      </c>
      <c r="C114" s="64">
        <v>501</v>
      </c>
      <c r="D114" s="64">
        <v>1020102</v>
      </c>
      <c r="E114" s="76"/>
      <c r="F114" s="75">
        <v>0</v>
      </c>
      <c r="G114" s="55"/>
    </row>
    <row r="115" spans="1:7" s="38" customFormat="1" ht="24" hidden="1">
      <c r="A115" s="74" t="s">
        <v>40</v>
      </c>
      <c r="B115" s="64">
        <v>500</v>
      </c>
      <c r="C115" s="64">
        <v>501</v>
      </c>
      <c r="D115" s="64">
        <v>1020102</v>
      </c>
      <c r="E115" s="76">
        <v>900</v>
      </c>
      <c r="F115" s="75">
        <v>0</v>
      </c>
      <c r="G115" s="55"/>
    </row>
    <row r="116" spans="1:7" s="38" customFormat="1" ht="24" hidden="1">
      <c r="A116" s="74" t="s">
        <v>64</v>
      </c>
      <c r="B116" s="64">
        <v>500</v>
      </c>
      <c r="C116" s="64">
        <v>501</v>
      </c>
      <c r="D116" s="64">
        <v>1020000</v>
      </c>
      <c r="E116" s="76"/>
      <c r="F116" s="75">
        <f>F117</f>
        <v>0</v>
      </c>
      <c r="G116" s="55"/>
    </row>
    <row r="117" spans="1:7" s="38" customFormat="1" ht="36" hidden="1">
      <c r="A117" s="74" t="s">
        <v>65</v>
      </c>
      <c r="B117" s="64">
        <v>500</v>
      </c>
      <c r="C117" s="64">
        <v>501</v>
      </c>
      <c r="D117" s="64">
        <v>1020102</v>
      </c>
      <c r="E117" s="76"/>
      <c r="F117" s="75">
        <f>F118+F119</f>
        <v>0</v>
      </c>
      <c r="G117" s="55"/>
    </row>
    <row r="118" spans="1:7" s="38" customFormat="1" ht="15.75" hidden="1">
      <c r="A118" s="74" t="s">
        <v>62</v>
      </c>
      <c r="B118" s="64">
        <v>500</v>
      </c>
      <c r="C118" s="64">
        <v>501</v>
      </c>
      <c r="D118" s="64">
        <v>1020102</v>
      </c>
      <c r="E118" s="76">
        <v>3</v>
      </c>
      <c r="F118" s="75">
        <v>0</v>
      </c>
      <c r="G118" s="55"/>
    </row>
    <row r="119" spans="1:7" s="38" customFormat="1" ht="24" hidden="1">
      <c r="A119" s="74" t="s">
        <v>40</v>
      </c>
      <c r="B119" s="64">
        <v>500</v>
      </c>
      <c r="C119" s="64">
        <v>501</v>
      </c>
      <c r="D119" s="64">
        <v>1020102</v>
      </c>
      <c r="E119" s="76">
        <v>900</v>
      </c>
      <c r="F119" s="75">
        <v>0</v>
      </c>
      <c r="G119" s="55"/>
    </row>
    <row r="120" spans="1:7" s="38" customFormat="1" ht="54" customHeight="1" hidden="1">
      <c r="A120" s="84" t="s">
        <v>278</v>
      </c>
      <c r="B120" s="64" t="s">
        <v>106</v>
      </c>
      <c r="C120" s="64" t="s">
        <v>97</v>
      </c>
      <c r="D120" s="64" t="s">
        <v>336</v>
      </c>
      <c r="E120" s="72"/>
      <c r="F120" s="75">
        <f>F121</f>
        <v>1150</v>
      </c>
      <c r="G120" s="55"/>
    </row>
    <row r="121" spans="1:7" s="38" customFormat="1" ht="69.75" customHeight="1" hidden="1">
      <c r="A121" s="71" t="s">
        <v>222</v>
      </c>
      <c r="B121" s="64" t="s">
        <v>106</v>
      </c>
      <c r="C121" s="64" t="s">
        <v>97</v>
      </c>
      <c r="D121" s="64" t="s">
        <v>351</v>
      </c>
      <c r="E121" s="72"/>
      <c r="F121" s="75">
        <f>F122</f>
        <v>1150</v>
      </c>
      <c r="G121" s="55"/>
    </row>
    <row r="122" spans="1:7" s="38" customFormat="1" ht="129.75" customHeight="1" hidden="1">
      <c r="A122" s="78" t="s">
        <v>422</v>
      </c>
      <c r="B122" s="64" t="s">
        <v>106</v>
      </c>
      <c r="C122" s="64" t="s">
        <v>97</v>
      </c>
      <c r="D122" s="64" t="s">
        <v>352</v>
      </c>
      <c r="E122" s="76"/>
      <c r="F122" s="75">
        <f>F123</f>
        <v>1150</v>
      </c>
      <c r="G122" s="55"/>
    </row>
    <row r="123" spans="1:7" s="38" customFormat="1" ht="24.75" hidden="1">
      <c r="A123" s="77" t="s">
        <v>258</v>
      </c>
      <c r="B123" s="64" t="s">
        <v>106</v>
      </c>
      <c r="C123" s="64" t="s">
        <v>97</v>
      </c>
      <c r="D123" s="64" t="s">
        <v>352</v>
      </c>
      <c r="E123" s="76">
        <v>240</v>
      </c>
      <c r="F123" s="75">
        <v>1150</v>
      </c>
      <c r="G123" s="55"/>
    </row>
    <row r="124" spans="1:7" s="38" customFormat="1" ht="24" hidden="1">
      <c r="A124" s="74" t="s">
        <v>436</v>
      </c>
      <c r="B124" s="64" t="s">
        <v>106</v>
      </c>
      <c r="C124" s="64" t="s">
        <v>97</v>
      </c>
      <c r="D124" s="64" t="s">
        <v>343</v>
      </c>
      <c r="E124" s="76"/>
      <c r="F124" s="75">
        <f>F125</f>
        <v>20</v>
      </c>
      <c r="G124" s="55"/>
    </row>
    <row r="125" spans="1:7" s="38" customFormat="1" ht="24" hidden="1">
      <c r="A125" s="74" t="s">
        <v>437</v>
      </c>
      <c r="B125" s="64" t="s">
        <v>106</v>
      </c>
      <c r="C125" s="64" t="s">
        <v>97</v>
      </c>
      <c r="D125" s="64" t="s">
        <v>346</v>
      </c>
      <c r="E125" s="76"/>
      <c r="F125" s="75">
        <f>F126</f>
        <v>20</v>
      </c>
      <c r="G125" s="55"/>
    </row>
    <row r="126" spans="1:7" s="38" customFormat="1" ht="24.75" hidden="1">
      <c r="A126" s="78" t="s">
        <v>280</v>
      </c>
      <c r="B126" s="64" t="s">
        <v>106</v>
      </c>
      <c r="C126" s="64" t="s">
        <v>97</v>
      </c>
      <c r="D126" s="64" t="s">
        <v>353</v>
      </c>
      <c r="E126" s="76"/>
      <c r="F126" s="75">
        <f>F127</f>
        <v>20</v>
      </c>
      <c r="G126" s="55"/>
    </row>
    <row r="127" spans="1:7" s="38" customFormat="1" ht="24" hidden="1">
      <c r="A127" s="74" t="s">
        <v>88</v>
      </c>
      <c r="B127" s="64" t="s">
        <v>106</v>
      </c>
      <c r="C127" s="64" t="s">
        <v>97</v>
      </c>
      <c r="D127" s="64" t="s">
        <v>353</v>
      </c>
      <c r="E127" s="76">
        <v>240</v>
      </c>
      <c r="F127" s="75">
        <v>20</v>
      </c>
      <c r="G127" s="55"/>
    </row>
    <row r="128" spans="1:7" s="38" customFormat="1" ht="15.75">
      <c r="A128" s="71" t="s">
        <v>54</v>
      </c>
      <c r="B128" s="70" t="s">
        <v>106</v>
      </c>
      <c r="C128" s="70" t="s">
        <v>99</v>
      </c>
      <c r="D128" s="70"/>
      <c r="E128" s="72"/>
      <c r="F128" s="73">
        <f>'прил.14'!G135</f>
        <v>14823.400000000001</v>
      </c>
      <c r="G128" s="55"/>
    </row>
    <row r="129" spans="1:10" s="38" customFormat="1" ht="15.75" hidden="1">
      <c r="A129" s="74" t="s">
        <v>73</v>
      </c>
      <c r="B129" s="90">
        <v>500</v>
      </c>
      <c r="C129" s="90">
        <v>502</v>
      </c>
      <c r="D129" s="64">
        <v>700401</v>
      </c>
      <c r="E129" s="76"/>
      <c r="F129" s="75">
        <v>0</v>
      </c>
      <c r="G129" s="55"/>
      <c r="J129" s="42"/>
    </row>
    <row r="130" spans="1:7" s="38" customFormat="1" ht="24" hidden="1">
      <c r="A130" s="74" t="s">
        <v>40</v>
      </c>
      <c r="B130" s="90">
        <v>500</v>
      </c>
      <c r="C130" s="90">
        <v>502</v>
      </c>
      <c r="D130" s="64">
        <v>700401</v>
      </c>
      <c r="E130" s="64">
        <v>900</v>
      </c>
      <c r="F130" s="75">
        <v>0</v>
      </c>
      <c r="G130" s="55"/>
    </row>
    <row r="131" spans="1:7" s="38" customFormat="1" ht="24.75" hidden="1">
      <c r="A131" s="77" t="s">
        <v>227</v>
      </c>
      <c r="B131" s="90" t="s">
        <v>106</v>
      </c>
      <c r="C131" s="90" t="s">
        <v>99</v>
      </c>
      <c r="D131" s="64" t="s">
        <v>343</v>
      </c>
      <c r="E131" s="64"/>
      <c r="F131" s="75">
        <f>F132</f>
        <v>0</v>
      </c>
      <c r="G131" s="55"/>
    </row>
    <row r="132" spans="1:7" s="38" customFormat="1" ht="24" hidden="1">
      <c r="A132" s="74" t="s">
        <v>437</v>
      </c>
      <c r="B132" s="90" t="s">
        <v>106</v>
      </c>
      <c r="C132" s="90" t="s">
        <v>99</v>
      </c>
      <c r="D132" s="64" t="s">
        <v>346</v>
      </c>
      <c r="E132" s="64"/>
      <c r="F132" s="75">
        <f>F133</f>
        <v>0</v>
      </c>
      <c r="G132" s="55"/>
    </row>
    <row r="133" spans="1:7" s="38" customFormat="1" ht="36.75" hidden="1">
      <c r="A133" s="78" t="s">
        <v>230</v>
      </c>
      <c r="B133" s="90" t="s">
        <v>106</v>
      </c>
      <c r="C133" s="90" t="s">
        <v>99</v>
      </c>
      <c r="D133" s="64" t="s">
        <v>380</v>
      </c>
      <c r="E133" s="64"/>
      <c r="F133" s="75">
        <f>F134</f>
        <v>0</v>
      </c>
      <c r="G133" s="55"/>
    </row>
    <row r="134" spans="1:7" s="38" customFormat="1" ht="48" customHeight="1" hidden="1">
      <c r="A134" s="77" t="s">
        <v>258</v>
      </c>
      <c r="B134" s="90" t="s">
        <v>106</v>
      </c>
      <c r="C134" s="90" t="s">
        <v>99</v>
      </c>
      <c r="D134" s="64" t="s">
        <v>380</v>
      </c>
      <c r="E134" s="64" t="s">
        <v>253</v>
      </c>
      <c r="F134" s="75">
        <v>0</v>
      </c>
      <c r="G134" s="55"/>
    </row>
    <row r="135" spans="1:7" s="38" customFormat="1" ht="36.75" hidden="1">
      <c r="A135" s="84" t="s">
        <v>278</v>
      </c>
      <c r="B135" s="90" t="s">
        <v>106</v>
      </c>
      <c r="C135" s="90" t="s">
        <v>99</v>
      </c>
      <c r="D135" s="64" t="s">
        <v>336</v>
      </c>
      <c r="E135" s="72"/>
      <c r="F135" s="75">
        <f>F136</f>
        <v>1165</v>
      </c>
      <c r="G135" s="55"/>
    </row>
    <row r="136" spans="1:7" s="38" customFormat="1" ht="48" hidden="1">
      <c r="A136" s="71" t="s">
        <v>222</v>
      </c>
      <c r="B136" s="90" t="s">
        <v>106</v>
      </c>
      <c r="C136" s="90" t="s">
        <v>99</v>
      </c>
      <c r="D136" s="64" t="s">
        <v>351</v>
      </c>
      <c r="E136" s="72"/>
      <c r="F136" s="75">
        <f>F137+F139+F141</f>
        <v>1165</v>
      </c>
      <c r="G136" s="55"/>
    </row>
    <row r="137" spans="1:7" s="38" customFormat="1" ht="60" hidden="1">
      <c r="A137" s="74" t="s">
        <v>185</v>
      </c>
      <c r="B137" s="90" t="s">
        <v>106</v>
      </c>
      <c r="C137" s="90" t="s">
        <v>99</v>
      </c>
      <c r="D137" s="64">
        <v>9907088</v>
      </c>
      <c r="E137" s="72"/>
      <c r="F137" s="75">
        <f>F138</f>
        <v>0</v>
      </c>
      <c r="G137" s="55"/>
    </row>
    <row r="138" spans="1:7" s="38" customFormat="1" ht="33.75" customHeight="1" hidden="1">
      <c r="A138" s="74" t="s">
        <v>78</v>
      </c>
      <c r="B138" s="90" t="s">
        <v>106</v>
      </c>
      <c r="C138" s="90" t="s">
        <v>99</v>
      </c>
      <c r="D138" s="64">
        <v>9907088</v>
      </c>
      <c r="E138" s="76">
        <v>244</v>
      </c>
      <c r="F138" s="75">
        <v>0</v>
      </c>
      <c r="G138" s="55"/>
    </row>
    <row r="139" spans="1:7" s="38" customFormat="1" ht="84.75" hidden="1">
      <c r="A139" s="78" t="s">
        <v>422</v>
      </c>
      <c r="B139" s="90" t="s">
        <v>106</v>
      </c>
      <c r="C139" s="90" t="s">
        <v>99</v>
      </c>
      <c r="D139" s="64">
        <v>220104</v>
      </c>
      <c r="E139" s="91"/>
      <c r="F139" s="75">
        <f>F140</f>
        <v>0</v>
      </c>
      <c r="G139" s="55"/>
    </row>
    <row r="140" spans="1:7" s="38" customFormat="1" ht="51" customHeight="1" hidden="1">
      <c r="A140" s="77" t="s">
        <v>258</v>
      </c>
      <c r="B140" s="90" t="s">
        <v>106</v>
      </c>
      <c r="C140" s="90" t="s">
        <v>99</v>
      </c>
      <c r="D140" s="64">
        <v>220104</v>
      </c>
      <c r="E140" s="91">
        <v>240</v>
      </c>
      <c r="F140" s="75">
        <v>0</v>
      </c>
      <c r="G140" s="55"/>
    </row>
    <row r="141" spans="1:7" s="38" customFormat="1" ht="96.75" hidden="1">
      <c r="A141" s="78" t="s">
        <v>439</v>
      </c>
      <c r="B141" s="64" t="s">
        <v>106</v>
      </c>
      <c r="C141" s="64" t="s">
        <v>99</v>
      </c>
      <c r="D141" s="64" t="s">
        <v>354</v>
      </c>
      <c r="E141" s="76"/>
      <c r="F141" s="75">
        <f>F143+F142+F144</f>
        <v>1165</v>
      </c>
      <c r="G141" s="55"/>
    </row>
    <row r="142" spans="1:7" s="38" customFormat="1" ht="24" hidden="1">
      <c r="A142" s="74" t="s">
        <v>77</v>
      </c>
      <c r="B142" s="64" t="s">
        <v>106</v>
      </c>
      <c r="C142" s="64" t="s">
        <v>99</v>
      </c>
      <c r="D142" s="64">
        <v>220104</v>
      </c>
      <c r="E142" s="76">
        <v>242</v>
      </c>
      <c r="F142" s="75">
        <v>0</v>
      </c>
      <c r="G142" s="55"/>
    </row>
    <row r="143" spans="1:7" s="38" customFormat="1" ht="24.75" hidden="1">
      <c r="A143" s="77" t="s">
        <v>258</v>
      </c>
      <c r="B143" s="64" t="s">
        <v>106</v>
      </c>
      <c r="C143" s="64" t="s">
        <v>99</v>
      </c>
      <c r="D143" s="64" t="s">
        <v>354</v>
      </c>
      <c r="E143" s="76">
        <v>240</v>
      </c>
      <c r="F143" s="75">
        <v>1165</v>
      </c>
      <c r="G143" s="55"/>
    </row>
    <row r="144" spans="1:7" s="38" customFormat="1" ht="30.75" customHeight="1" hidden="1">
      <c r="A144" s="74" t="s">
        <v>75</v>
      </c>
      <c r="B144" s="64" t="s">
        <v>106</v>
      </c>
      <c r="C144" s="64" t="s">
        <v>99</v>
      </c>
      <c r="D144" s="64">
        <v>9908022</v>
      </c>
      <c r="E144" s="90" t="s">
        <v>117</v>
      </c>
      <c r="F144" s="75">
        <v>0</v>
      </c>
      <c r="G144" s="55"/>
    </row>
    <row r="145" spans="1:7" s="38" customFormat="1" ht="24" hidden="1">
      <c r="A145" s="89" t="s">
        <v>79</v>
      </c>
      <c r="B145" s="64">
        <v>500</v>
      </c>
      <c r="C145" s="92" t="s">
        <v>84</v>
      </c>
      <c r="D145" s="92" t="s">
        <v>85</v>
      </c>
      <c r="E145" s="92"/>
      <c r="F145" s="75">
        <f>F146</f>
        <v>0</v>
      </c>
      <c r="G145" s="55"/>
    </row>
    <row r="146" spans="1:7" s="38" customFormat="1" ht="36" hidden="1">
      <c r="A146" s="93" t="s">
        <v>80</v>
      </c>
      <c r="B146" s="64">
        <v>500</v>
      </c>
      <c r="C146" s="92" t="s">
        <v>84</v>
      </c>
      <c r="D146" s="92" t="s">
        <v>86</v>
      </c>
      <c r="E146" s="90"/>
      <c r="F146" s="75">
        <f>F147</f>
        <v>0</v>
      </c>
      <c r="G146" s="55"/>
    </row>
    <row r="147" spans="1:7" s="38" customFormat="1" ht="24" hidden="1">
      <c r="A147" s="93" t="s">
        <v>40</v>
      </c>
      <c r="B147" s="64">
        <v>500</v>
      </c>
      <c r="C147" s="92" t="s">
        <v>84</v>
      </c>
      <c r="D147" s="92" t="s">
        <v>86</v>
      </c>
      <c r="E147" s="92">
        <v>900</v>
      </c>
      <c r="F147" s="75">
        <v>0</v>
      </c>
      <c r="G147" s="55"/>
    </row>
    <row r="148" spans="1:7" s="38" customFormat="1" ht="24.75" hidden="1">
      <c r="A148" s="77" t="s">
        <v>258</v>
      </c>
      <c r="B148" s="64" t="s">
        <v>106</v>
      </c>
      <c r="C148" s="64" t="s">
        <v>99</v>
      </c>
      <c r="D148" s="90" t="s">
        <v>24</v>
      </c>
      <c r="E148" s="76">
        <v>240</v>
      </c>
      <c r="F148" s="75">
        <v>1010</v>
      </c>
      <c r="G148" s="55"/>
    </row>
    <row r="149" spans="1:7" s="38" customFormat="1" ht="112.5" customHeight="1" hidden="1">
      <c r="A149" s="93" t="s">
        <v>5</v>
      </c>
      <c r="B149" s="64" t="s">
        <v>106</v>
      </c>
      <c r="C149" s="92" t="s">
        <v>99</v>
      </c>
      <c r="D149" s="90" t="s">
        <v>6</v>
      </c>
      <c r="E149" s="90" t="s">
        <v>253</v>
      </c>
      <c r="F149" s="75">
        <v>19125</v>
      </c>
      <c r="G149" s="55"/>
    </row>
    <row r="150" spans="1:7" s="38" customFormat="1" ht="59.25" customHeight="1" hidden="1">
      <c r="A150" s="84" t="s">
        <v>278</v>
      </c>
      <c r="B150" s="70" t="s">
        <v>106</v>
      </c>
      <c r="C150" s="94" t="s">
        <v>99</v>
      </c>
      <c r="D150" s="95" t="s">
        <v>381</v>
      </c>
      <c r="E150" s="94" t="s">
        <v>253</v>
      </c>
      <c r="F150" s="73">
        <f>F151</f>
        <v>200</v>
      </c>
      <c r="G150" s="55"/>
    </row>
    <row r="151" spans="1:7" s="38" customFormat="1" ht="83.25" customHeight="1" hidden="1">
      <c r="A151" s="93" t="s">
        <v>442</v>
      </c>
      <c r="B151" s="64" t="s">
        <v>106</v>
      </c>
      <c r="C151" s="90" t="s">
        <v>99</v>
      </c>
      <c r="D151" s="92" t="s">
        <v>382</v>
      </c>
      <c r="E151" s="90" t="s">
        <v>253</v>
      </c>
      <c r="F151" s="75">
        <v>200</v>
      </c>
      <c r="G151" s="55"/>
    </row>
    <row r="152" spans="1:7" s="38" customFormat="1" ht="15.75">
      <c r="A152" s="71" t="s">
        <v>55</v>
      </c>
      <c r="B152" s="70" t="s">
        <v>106</v>
      </c>
      <c r="C152" s="70" t="s">
        <v>100</v>
      </c>
      <c r="D152" s="70"/>
      <c r="E152" s="72"/>
      <c r="F152" s="73">
        <v>27878.7</v>
      </c>
      <c r="G152" s="55"/>
    </row>
    <row r="153" spans="1:7" s="38" customFormat="1" ht="39.75" customHeight="1" hidden="1">
      <c r="A153" s="84" t="s">
        <v>278</v>
      </c>
      <c r="B153" s="64" t="s">
        <v>106</v>
      </c>
      <c r="C153" s="64" t="s">
        <v>100</v>
      </c>
      <c r="D153" s="64" t="s">
        <v>336</v>
      </c>
      <c r="E153" s="72"/>
      <c r="F153" s="75">
        <f>F154+F158</f>
        <v>15883.9</v>
      </c>
      <c r="G153" s="55"/>
    </row>
    <row r="154" spans="1:7" s="38" customFormat="1" ht="24" hidden="1">
      <c r="A154" s="71" t="s">
        <v>223</v>
      </c>
      <c r="B154" s="64" t="s">
        <v>106</v>
      </c>
      <c r="C154" s="64" t="s">
        <v>100</v>
      </c>
      <c r="D154" s="64" t="s">
        <v>348</v>
      </c>
      <c r="E154" s="72"/>
      <c r="F154" s="75">
        <f>F155+F156</f>
        <v>700</v>
      </c>
      <c r="G154" s="55"/>
    </row>
    <row r="155" spans="1:7" s="38" customFormat="1" ht="171.75" customHeight="1" hidden="1">
      <c r="A155" s="78" t="s">
        <v>423</v>
      </c>
      <c r="B155" s="64" t="s">
        <v>106</v>
      </c>
      <c r="C155" s="64" t="s">
        <v>100</v>
      </c>
      <c r="D155" s="64" t="s">
        <v>329</v>
      </c>
      <c r="E155" s="96">
        <v>240</v>
      </c>
      <c r="F155" s="75">
        <v>0</v>
      </c>
      <c r="G155" s="55"/>
    </row>
    <row r="156" spans="1:7" s="38" customFormat="1" ht="108.75" hidden="1">
      <c r="A156" s="78" t="s">
        <v>440</v>
      </c>
      <c r="B156" s="64" t="s">
        <v>106</v>
      </c>
      <c r="C156" s="64" t="s">
        <v>100</v>
      </c>
      <c r="D156" s="64" t="s">
        <v>335</v>
      </c>
      <c r="E156" s="72"/>
      <c r="F156" s="75">
        <f>F157</f>
        <v>700</v>
      </c>
      <c r="G156" s="55"/>
    </row>
    <row r="157" spans="1:7" s="38" customFormat="1" ht="24.75" hidden="1">
      <c r="A157" s="77" t="s">
        <v>258</v>
      </c>
      <c r="B157" s="64" t="s">
        <v>106</v>
      </c>
      <c r="C157" s="64" t="s">
        <v>100</v>
      </c>
      <c r="D157" s="64" t="s">
        <v>335</v>
      </c>
      <c r="E157" s="76">
        <v>240</v>
      </c>
      <c r="F157" s="75">
        <v>700</v>
      </c>
      <c r="G157" s="55"/>
    </row>
    <row r="158" spans="1:7" s="38" customFormat="1" ht="40.5" customHeight="1" hidden="1">
      <c r="A158" s="71" t="s">
        <v>225</v>
      </c>
      <c r="B158" s="64" t="s">
        <v>106</v>
      </c>
      <c r="C158" s="64" t="s">
        <v>100</v>
      </c>
      <c r="D158" s="64" t="s">
        <v>355</v>
      </c>
      <c r="E158" s="72"/>
      <c r="F158" s="75">
        <f>F159+F161+F165+F171+F173+F180+F181+F182+F184</f>
        <v>15183.9</v>
      </c>
      <c r="G158" s="55"/>
    </row>
    <row r="159" spans="1:7" s="38" customFormat="1" ht="102" customHeight="1" hidden="1">
      <c r="A159" s="74" t="s">
        <v>443</v>
      </c>
      <c r="B159" s="64" t="s">
        <v>106</v>
      </c>
      <c r="C159" s="64" t="s">
        <v>100</v>
      </c>
      <c r="D159" s="64" t="s">
        <v>356</v>
      </c>
      <c r="E159" s="76"/>
      <c r="F159" s="75">
        <f>F160</f>
        <v>3500</v>
      </c>
      <c r="G159" s="55"/>
    </row>
    <row r="160" spans="1:7" s="38" customFormat="1" ht="24.75" hidden="1">
      <c r="A160" s="77" t="s">
        <v>258</v>
      </c>
      <c r="B160" s="64" t="s">
        <v>106</v>
      </c>
      <c r="C160" s="64" t="s">
        <v>100</v>
      </c>
      <c r="D160" s="64" t="s">
        <v>356</v>
      </c>
      <c r="E160" s="76">
        <v>240</v>
      </c>
      <c r="F160" s="75">
        <v>3500</v>
      </c>
      <c r="G160" s="55"/>
    </row>
    <row r="161" spans="1:7" s="38" customFormat="1" ht="72" hidden="1">
      <c r="A161" s="74" t="s">
        <v>444</v>
      </c>
      <c r="B161" s="64" t="s">
        <v>106</v>
      </c>
      <c r="C161" s="64" t="s">
        <v>100</v>
      </c>
      <c r="D161" s="64" t="s">
        <v>357</v>
      </c>
      <c r="E161" s="76"/>
      <c r="F161" s="75">
        <f>F162</f>
        <v>400</v>
      </c>
      <c r="G161" s="55"/>
    </row>
    <row r="162" spans="1:7" s="38" customFormat="1" ht="24.75" hidden="1">
      <c r="A162" s="77" t="s">
        <v>258</v>
      </c>
      <c r="B162" s="64" t="s">
        <v>106</v>
      </c>
      <c r="C162" s="64" t="s">
        <v>100</v>
      </c>
      <c r="D162" s="64" t="s">
        <v>357</v>
      </c>
      <c r="E162" s="76">
        <v>240</v>
      </c>
      <c r="F162" s="75">
        <v>400</v>
      </c>
      <c r="G162" s="55"/>
    </row>
    <row r="163" spans="1:7" s="38" customFormat="1" ht="72" hidden="1">
      <c r="A163" s="74" t="s">
        <v>424</v>
      </c>
      <c r="B163" s="64" t="s">
        <v>106</v>
      </c>
      <c r="C163" s="64" t="s">
        <v>100</v>
      </c>
      <c r="D163" s="64">
        <v>250111</v>
      </c>
      <c r="E163" s="76"/>
      <c r="F163" s="75">
        <f>F164</f>
        <v>0</v>
      </c>
      <c r="G163" s="55"/>
    </row>
    <row r="164" spans="1:7" s="38" customFormat="1" ht="24.75" hidden="1">
      <c r="A164" s="77" t="s">
        <v>258</v>
      </c>
      <c r="B164" s="64" t="s">
        <v>106</v>
      </c>
      <c r="C164" s="64" t="s">
        <v>100</v>
      </c>
      <c r="D164" s="64">
        <v>250111</v>
      </c>
      <c r="E164" s="76">
        <v>240</v>
      </c>
      <c r="F164" s="75">
        <v>0</v>
      </c>
      <c r="G164" s="55"/>
    </row>
    <row r="165" spans="1:7" s="38" customFormat="1" ht="72" hidden="1">
      <c r="A165" s="74" t="s">
        <v>445</v>
      </c>
      <c r="B165" s="64" t="s">
        <v>106</v>
      </c>
      <c r="C165" s="64" t="s">
        <v>100</v>
      </c>
      <c r="D165" s="64" t="s">
        <v>358</v>
      </c>
      <c r="E165" s="76"/>
      <c r="F165" s="75">
        <f>F166</f>
        <v>100</v>
      </c>
      <c r="G165" s="55"/>
    </row>
    <row r="166" spans="1:7" s="38" customFormat="1" ht="24.75" hidden="1">
      <c r="A166" s="77" t="s">
        <v>258</v>
      </c>
      <c r="B166" s="64" t="s">
        <v>106</v>
      </c>
      <c r="C166" s="64" t="s">
        <v>100</v>
      </c>
      <c r="D166" s="64" t="s">
        <v>358</v>
      </c>
      <c r="E166" s="76">
        <v>240</v>
      </c>
      <c r="F166" s="75">
        <v>100</v>
      </c>
      <c r="G166" s="55"/>
    </row>
    <row r="167" spans="1:7" s="38" customFormat="1" ht="60" hidden="1">
      <c r="A167" s="74" t="s">
        <v>187</v>
      </c>
      <c r="B167" s="64" t="s">
        <v>106</v>
      </c>
      <c r="C167" s="64" t="s">
        <v>100</v>
      </c>
      <c r="D167" s="64">
        <v>9907088</v>
      </c>
      <c r="E167" s="76"/>
      <c r="F167" s="75">
        <f>F168</f>
        <v>0</v>
      </c>
      <c r="G167" s="55"/>
    </row>
    <row r="168" spans="1:7" s="38" customFormat="1" ht="33.75" customHeight="1" hidden="1">
      <c r="A168" s="74" t="s">
        <v>78</v>
      </c>
      <c r="B168" s="64" t="s">
        <v>106</v>
      </c>
      <c r="C168" s="64" t="s">
        <v>100</v>
      </c>
      <c r="D168" s="64">
        <v>9907088</v>
      </c>
      <c r="E168" s="76">
        <v>244</v>
      </c>
      <c r="F168" s="75">
        <v>0</v>
      </c>
      <c r="G168" s="55"/>
    </row>
    <row r="169" spans="1:7" s="38" customFormat="1" ht="82.5" customHeight="1" hidden="1">
      <c r="A169" s="74" t="s">
        <v>188</v>
      </c>
      <c r="B169" s="64" t="s">
        <v>106</v>
      </c>
      <c r="C169" s="64" t="s">
        <v>100</v>
      </c>
      <c r="D169" s="64">
        <v>9907202</v>
      </c>
      <c r="E169" s="76"/>
      <c r="F169" s="75">
        <f>F170</f>
        <v>0</v>
      </c>
      <c r="G169" s="55"/>
    </row>
    <row r="170" spans="1:7" s="38" customFormat="1" ht="33.75" customHeight="1" hidden="1">
      <c r="A170" s="74" t="s">
        <v>78</v>
      </c>
      <c r="B170" s="64" t="s">
        <v>106</v>
      </c>
      <c r="C170" s="64" t="s">
        <v>100</v>
      </c>
      <c r="D170" s="64">
        <v>9907202</v>
      </c>
      <c r="E170" s="76">
        <v>244</v>
      </c>
      <c r="F170" s="75">
        <v>0</v>
      </c>
      <c r="G170" s="55"/>
    </row>
    <row r="171" spans="1:7" s="38" customFormat="1" ht="96" hidden="1">
      <c r="A171" s="74" t="s">
        <v>446</v>
      </c>
      <c r="B171" s="64" t="s">
        <v>106</v>
      </c>
      <c r="C171" s="64" t="s">
        <v>100</v>
      </c>
      <c r="D171" s="64" t="s">
        <v>359</v>
      </c>
      <c r="E171" s="76"/>
      <c r="F171" s="75">
        <f>F172</f>
        <v>150</v>
      </c>
      <c r="G171" s="55"/>
    </row>
    <row r="172" spans="1:7" s="38" customFormat="1" ht="24.75" hidden="1">
      <c r="A172" s="77" t="s">
        <v>258</v>
      </c>
      <c r="B172" s="64" t="s">
        <v>106</v>
      </c>
      <c r="C172" s="64" t="s">
        <v>100</v>
      </c>
      <c r="D172" s="64" t="s">
        <v>359</v>
      </c>
      <c r="E172" s="76">
        <v>240</v>
      </c>
      <c r="F172" s="75">
        <v>150</v>
      </c>
      <c r="G172" s="55"/>
    </row>
    <row r="173" spans="1:7" s="38" customFormat="1" ht="84" hidden="1">
      <c r="A173" s="74" t="s">
        <v>425</v>
      </c>
      <c r="B173" s="64" t="s">
        <v>106</v>
      </c>
      <c r="C173" s="64" t="s">
        <v>100</v>
      </c>
      <c r="D173" s="64" t="s">
        <v>360</v>
      </c>
      <c r="E173" s="76"/>
      <c r="F173" s="75">
        <f>F174+F178+F179</f>
        <v>300</v>
      </c>
      <c r="G173" s="55"/>
    </row>
    <row r="174" spans="1:7" s="38" customFormat="1" ht="24.75" hidden="1">
      <c r="A174" s="77" t="s">
        <v>258</v>
      </c>
      <c r="B174" s="64" t="s">
        <v>106</v>
      </c>
      <c r="C174" s="64" t="s">
        <v>100</v>
      </c>
      <c r="D174" s="64" t="s">
        <v>360</v>
      </c>
      <c r="E174" s="76">
        <v>240</v>
      </c>
      <c r="F174" s="75">
        <v>200</v>
      </c>
      <c r="G174" s="55"/>
    </row>
    <row r="175" spans="1:7" s="38" customFormat="1" ht="128.25" customHeight="1" hidden="1">
      <c r="A175" s="74" t="s">
        <v>425</v>
      </c>
      <c r="B175" s="64" t="s">
        <v>106</v>
      </c>
      <c r="C175" s="64" t="s">
        <v>100</v>
      </c>
      <c r="D175" s="64">
        <v>257088</v>
      </c>
      <c r="E175" s="76">
        <v>240</v>
      </c>
      <c r="F175" s="75">
        <v>0</v>
      </c>
      <c r="G175" s="55"/>
    </row>
    <row r="176" spans="1:7" s="38" customFormat="1" ht="128.25" customHeight="1" hidden="1">
      <c r="A176" s="74" t="s">
        <v>425</v>
      </c>
      <c r="B176" s="64" t="s">
        <v>106</v>
      </c>
      <c r="C176" s="64" t="s">
        <v>100</v>
      </c>
      <c r="D176" s="64">
        <v>9907202</v>
      </c>
      <c r="E176" s="76">
        <v>240</v>
      </c>
      <c r="F176" s="75">
        <v>0</v>
      </c>
      <c r="G176" s="55"/>
    </row>
    <row r="177" spans="1:7" s="38" customFormat="1" ht="128.25" customHeight="1" hidden="1">
      <c r="A177" s="71" t="s">
        <v>425</v>
      </c>
      <c r="B177" s="70" t="s">
        <v>106</v>
      </c>
      <c r="C177" s="70" t="s">
        <v>100</v>
      </c>
      <c r="D177" s="70" t="s">
        <v>384</v>
      </c>
      <c r="E177" s="72">
        <v>240</v>
      </c>
      <c r="F177" s="73">
        <v>0</v>
      </c>
      <c r="G177" s="55"/>
    </row>
    <row r="178" spans="1:7" s="38" customFormat="1" ht="24.75" hidden="1">
      <c r="A178" s="77" t="s">
        <v>258</v>
      </c>
      <c r="B178" s="64" t="s">
        <v>106</v>
      </c>
      <c r="C178" s="64" t="s">
        <v>100</v>
      </c>
      <c r="D178" s="64" t="s">
        <v>22</v>
      </c>
      <c r="E178" s="76">
        <v>240</v>
      </c>
      <c r="F178" s="75">
        <v>100</v>
      </c>
      <c r="G178" s="55"/>
    </row>
    <row r="179" spans="1:7" s="38" customFormat="1" ht="24.75" hidden="1">
      <c r="A179" s="77" t="s">
        <v>258</v>
      </c>
      <c r="B179" s="64" t="s">
        <v>106</v>
      </c>
      <c r="C179" s="64" t="s">
        <v>100</v>
      </c>
      <c r="D179" s="64" t="s">
        <v>23</v>
      </c>
      <c r="E179" s="76">
        <v>240</v>
      </c>
      <c r="F179" s="75">
        <v>0</v>
      </c>
      <c r="G179" s="55"/>
    </row>
    <row r="180" spans="1:7" s="38" customFormat="1" ht="81" customHeight="1" hidden="1">
      <c r="A180" s="71" t="s">
        <v>425</v>
      </c>
      <c r="B180" s="70" t="s">
        <v>106</v>
      </c>
      <c r="C180" s="70" t="s">
        <v>100</v>
      </c>
      <c r="D180" s="70" t="s">
        <v>384</v>
      </c>
      <c r="E180" s="72">
        <v>240</v>
      </c>
      <c r="F180" s="73">
        <v>633.9</v>
      </c>
      <c r="G180" s="55"/>
    </row>
    <row r="181" spans="1:7" s="38" customFormat="1" ht="76.5" customHeight="1" hidden="1">
      <c r="A181" s="71" t="s">
        <v>425</v>
      </c>
      <c r="B181" s="70" t="s">
        <v>106</v>
      </c>
      <c r="C181" s="70" t="s">
        <v>100</v>
      </c>
      <c r="D181" s="70" t="s">
        <v>4</v>
      </c>
      <c r="E181" s="72">
        <v>240</v>
      </c>
      <c r="F181" s="73">
        <v>0</v>
      </c>
      <c r="G181" s="55"/>
    </row>
    <row r="182" spans="1:7" s="38" customFormat="1" ht="70.5" customHeight="1" hidden="1">
      <c r="A182" s="74" t="s">
        <v>447</v>
      </c>
      <c r="B182" s="70" t="s">
        <v>106</v>
      </c>
      <c r="C182" s="70" t="s">
        <v>100</v>
      </c>
      <c r="D182" s="70" t="s">
        <v>361</v>
      </c>
      <c r="E182" s="72">
        <v>611</v>
      </c>
      <c r="F182" s="73">
        <f>F183</f>
        <v>10000</v>
      </c>
      <c r="G182" s="55"/>
    </row>
    <row r="183" spans="1:7" s="38" customFormat="1" ht="37.5" customHeight="1" hidden="1">
      <c r="A183" s="74" t="s">
        <v>283</v>
      </c>
      <c r="B183" s="64" t="s">
        <v>106</v>
      </c>
      <c r="C183" s="64" t="s">
        <v>100</v>
      </c>
      <c r="D183" s="64" t="s">
        <v>361</v>
      </c>
      <c r="E183" s="76">
        <v>611</v>
      </c>
      <c r="F183" s="75">
        <v>10000</v>
      </c>
      <c r="G183" s="55"/>
    </row>
    <row r="184" spans="1:7" s="38" customFormat="1" ht="27.75" customHeight="1" hidden="1">
      <c r="A184" s="87" t="s">
        <v>227</v>
      </c>
      <c r="B184" s="70" t="s">
        <v>106</v>
      </c>
      <c r="C184" s="70" t="s">
        <v>100</v>
      </c>
      <c r="D184" s="70" t="s">
        <v>346</v>
      </c>
      <c r="E184" s="72"/>
      <c r="F184" s="73">
        <f>F185</f>
        <v>100</v>
      </c>
      <c r="G184" s="55"/>
    </row>
    <row r="185" spans="1:7" s="38" customFormat="1" ht="24" customHeight="1" hidden="1">
      <c r="A185" s="78" t="s">
        <v>264</v>
      </c>
      <c r="B185" s="64" t="s">
        <v>106</v>
      </c>
      <c r="C185" s="64" t="s">
        <v>100</v>
      </c>
      <c r="D185" s="64" t="s">
        <v>341</v>
      </c>
      <c r="E185" s="76"/>
      <c r="F185" s="75">
        <f>F186</f>
        <v>100</v>
      </c>
      <c r="G185" s="55"/>
    </row>
    <row r="186" spans="1:7" s="38" customFormat="1" ht="26.25" customHeight="1" hidden="1">
      <c r="A186" s="78" t="s">
        <v>327</v>
      </c>
      <c r="B186" s="64" t="s">
        <v>106</v>
      </c>
      <c r="C186" s="64" t="s">
        <v>100</v>
      </c>
      <c r="D186" s="64" t="s">
        <v>362</v>
      </c>
      <c r="E186" s="76">
        <v>540</v>
      </c>
      <c r="F186" s="75">
        <v>100</v>
      </c>
      <c r="G186" s="55"/>
    </row>
    <row r="187" spans="1:10" s="38" customFormat="1" ht="15.75" hidden="1">
      <c r="A187" s="74" t="s">
        <v>67</v>
      </c>
      <c r="B187" s="64">
        <v>700</v>
      </c>
      <c r="C187" s="64">
        <v>707</v>
      </c>
      <c r="D187" s="64"/>
      <c r="E187" s="76"/>
      <c r="F187" s="75">
        <v>0</v>
      </c>
      <c r="G187" s="55"/>
      <c r="J187" s="43"/>
    </row>
    <row r="188" spans="1:10" s="38" customFormat="1" ht="48" hidden="1">
      <c r="A188" s="74" t="s">
        <v>69</v>
      </c>
      <c r="B188" s="64">
        <v>700</v>
      </c>
      <c r="C188" s="64">
        <v>707</v>
      </c>
      <c r="D188" s="64">
        <v>5221200</v>
      </c>
      <c r="E188" s="76"/>
      <c r="F188" s="75">
        <v>0</v>
      </c>
      <c r="G188" s="55"/>
      <c r="J188" s="42"/>
    </row>
    <row r="189" spans="1:7" s="38" customFormat="1" ht="15.75" hidden="1">
      <c r="A189" s="74" t="s">
        <v>435</v>
      </c>
      <c r="B189" s="64">
        <v>700</v>
      </c>
      <c r="C189" s="64">
        <v>707</v>
      </c>
      <c r="D189" s="64">
        <v>5221200</v>
      </c>
      <c r="E189" s="76">
        <v>10</v>
      </c>
      <c r="F189" s="75">
        <v>0</v>
      </c>
      <c r="G189" s="55"/>
    </row>
    <row r="190" spans="1:7" s="38" customFormat="1" ht="15.75">
      <c r="A190" s="443" t="s">
        <v>56</v>
      </c>
      <c r="B190" s="70" t="s">
        <v>102</v>
      </c>
      <c r="C190" s="70" t="s">
        <v>102</v>
      </c>
      <c r="D190" s="70"/>
      <c r="E190" s="72"/>
      <c r="F190" s="73">
        <f>'прил.14'!G202</f>
        <v>253</v>
      </c>
      <c r="G190" s="55"/>
    </row>
    <row r="191" spans="1:7" s="38" customFormat="1" ht="24">
      <c r="A191" s="71" t="s">
        <v>57</v>
      </c>
      <c r="B191" s="70" t="s">
        <v>108</v>
      </c>
      <c r="C191" s="70" t="s">
        <v>98</v>
      </c>
      <c r="D191" s="70"/>
      <c r="E191" s="72"/>
      <c r="F191" s="73">
        <f>F192</f>
        <v>20463.1</v>
      </c>
      <c r="G191" s="55"/>
    </row>
    <row r="192" spans="1:7" s="38" customFormat="1" ht="15.75">
      <c r="A192" s="71" t="s">
        <v>58</v>
      </c>
      <c r="B192" s="70" t="s">
        <v>108</v>
      </c>
      <c r="C192" s="70" t="s">
        <v>97</v>
      </c>
      <c r="D192" s="70"/>
      <c r="E192" s="72"/>
      <c r="F192" s="73">
        <f>'прил.14'!G207</f>
        <v>20463.1</v>
      </c>
      <c r="G192" s="55"/>
    </row>
    <row r="193" spans="1:7" s="38" customFormat="1" ht="55.5" customHeight="1" hidden="1">
      <c r="A193" s="84" t="s">
        <v>278</v>
      </c>
      <c r="B193" s="64" t="s">
        <v>108</v>
      </c>
      <c r="C193" s="64" t="s">
        <v>97</v>
      </c>
      <c r="D193" s="64" t="s">
        <v>336</v>
      </c>
      <c r="E193" s="72"/>
      <c r="F193" s="75">
        <f>F194+F198</f>
        <v>13202.300000000001</v>
      </c>
      <c r="G193" s="55"/>
    </row>
    <row r="194" spans="1:7" s="38" customFormat="1" ht="17.25" customHeight="1" hidden="1">
      <c r="A194" s="71" t="s">
        <v>56</v>
      </c>
      <c r="B194" s="70" t="s">
        <v>108</v>
      </c>
      <c r="C194" s="70" t="s">
        <v>97</v>
      </c>
      <c r="D194" s="70"/>
      <c r="E194" s="72"/>
      <c r="F194" s="73">
        <f>F195</f>
        <v>688</v>
      </c>
      <c r="G194" s="55"/>
    </row>
    <row r="195" spans="1:7" s="38" customFormat="1" ht="57" customHeight="1" hidden="1">
      <c r="A195" s="84" t="s">
        <v>278</v>
      </c>
      <c r="B195" s="64" t="s">
        <v>108</v>
      </c>
      <c r="C195" s="64" t="s">
        <v>97</v>
      </c>
      <c r="D195" s="64" t="s">
        <v>363</v>
      </c>
      <c r="E195" s="72"/>
      <c r="F195" s="73">
        <f>F196</f>
        <v>688</v>
      </c>
      <c r="G195" s="55"/>
    </row>
    <row r="196" spans="1:7" s="38" customFormat="1" ht="36.75" hidden="1">
      <c r="A196" s="84" t="s">
        <v>226</v>
      </c>
      <c r="B196" s="64" t="s">
        <v>108</v>
      </c>
      <c r="C196" s="64" t="s">
        <v>97</v>
      </c>
      <c r="D196" s="64" t="s">
        <v>363</v>
      </c>
      <c r="E196" s="72"/>
      <c r="F196" s="75">
        <f>F197</f>
        <v>688</v>
      </c>
      <c r="G196" s="55"/>
    </row>
    <row r="197" spans="1:7" s="38" customFormat="1" ht="72.75" hidden="1">
      <c r="A197" s="78" t="s">
        <v>456</v>
      </c>
      <c r="B197" s="64" t="s">
        <v>108</v>
      </c>
      <c r="C197" s="64" t="s">
        <v>97</v>
      </c>
      <c r="D197" s="64" t="s">
        <v>364</v>
      </c>
      <c r="E197" s="76"/>
      <c r="F197" s="75">
        <v>688</v>
      </c>
      <c r="G197" s="55"/>
    </row>
    <row r="198" spans="1:7" s="38" customFormat="1" ht="49.5" customHeight="1" hidden="1">
      <c r="A198" s="84" t="s">
        <v>279</v>
      </c>
      <c r="B198" s="64" t="s">
        <v>108</v>
      </c>
      <c r="C198" s="64" t="s">
        <v>97</v>
      </c>
      <c r="D198" s="64" t="s">
        <v>365</v>
      </c>
      <c r="E198" s="72"/>
      <c r="F198" s="75">
        <f>F199+F209+F211+F213</f>
        <v>12514.300000000001</v>
      </c>
      <c r="G198" s="55"/>
    </row>
    <row r="199" spans="1:7" s="38" customFormat="1" ht="60.75" customHeight="1" hidden="1">
      <c r="A199" s="78" t="s">
        <v>457</v>
      </c>
      <c r="B199" s="64" t="s">
        <v>108</v>
      </c>
      <c r="C199" s="64" t="s">
        <v>97</v>
      </c>
      <c r="D199" s="64" t="s">
        <v>366</v>
      </c>
      <c r="E199" s="76"/>
      <c r="F199" s="75">
        <f>SUM(F202:F208)</f>
        <v>10508.7</v>
      </c>
      <c r="G199" s="55"/>
    </row>
    <row r="200" spans="1:7" s="38" customFormat="1" ht="15.75" hidden="1">
      <c r="A200" s="74" t="s">
        <v>197</v>
      </c>
      <c r="B200" s="64" t="s">
        <v>108</v>
      </c>
      <c r="C200" s="64" t="s">
        <v>97</v>
      </c>
      <c r="D200" s="64">
        <v>270116</v>
      </c>
      <c r="E200" s="72"/>
      <c r="F200" s="75">
        <f>F201</f>
        <v>0</v>
      </c>
      <c r="G200" s="55"/>
    </row>
    <row r="201" spans="1:7" s="38" customFormat="1" ht="36" hidden="1">
      <c r="A201" s="74" t="s">
        <v>198</v>
      </c>
      <c r="B201" s="64" t="s">
        <v>108</v>
      </c>
      <c r="C201" s="64" t="s">
        <v>97</v>
      </c>
      <c r="D201" s="64">
        <v>270116</v>
      </c>
      <c r="E201" s="76">
        <v>111</v>
      </c>
      <c r="F201" s="75">
        <v>0</v>
      </c>
      <c r="G201" s="55"/>
    </row>
    <row r="202" spans="1:7" s="38" customFormat="1" ht="24" hidden="1">
      <c r="A202" s="77" t="s">
        <v>261</v>
      </c>
      <c r="B202" s="64" t="s">
        <v>108</v>
      </c>
      <c r="C202" s="64" t="s">
        <v>97</v>
      </c>
      <c r="D202" s="64" t="s">
        <v>366</v>
      </c>
      <c r="E202" s="76">
        <v>110</v>
      </c>
      <c r="F202" s="75">
        <v>4501.7</v>
      </c>
      <c r="G202" s="55"/>
    </row>
    <row r="203" spans="1:7" s="38" customFormat="1" ht="24" hidden="1">
      <c r="A203" s="77" t="s">
        <v>261</v>
      </c>
      <c r="B203" s="64" t="s">
        <v>108</v>
      </c>
      <c r="C203" s="64" t="s">
        <v>97</v>
      </c>
      <c r="D203" s="64" t="s">
        <v>21</v>
      </c>
      <c r="E203" s="76">
        <v>110</v>
      </c>
      <c r="F203" s="75">
        <v>3906</v>
      </c>
      <c r="G203" s="55"/>
    </row>
    <row r="204" spans="1:7" s="38" customFormat="1" ht="24.75" hidden="1">
      <c r="A204" s="87" t="s">
        <v>261</v>
      </c>
      <c r="B204" s="70" t="s">
        <v>108</v>
      </c>
      <c r="C204" s="70" t="s">
        <v>97</v>
      </c>
      <c r="D204" s="70" t="s">
        <v>385</v>
      </c>
      <c r="E204" s="72">
        <v>110</v>
      </c>
      <c r="F204" s="73">
        <v>791</v>
      </c>
      <c r="G204" s="55"/>
    </row>
    <row r="205" spans="1:7" s="38" customFormat="1" ht="24" hidden="1">
      <c r="A205" s="74" t="s">
        <v>122</v>
      </c>
      <c r="B205" s="64" t="s">
        <v>108</v>
      </c>
      <c r="C205" s="64" t="s">
        <v>97</v>
      </c>
      <c r="D205" s="64">
        <v>270116</v>
      </c>
      <c r="E205" s="76">
        <v>112</v>
      </c>
      <c r="F205" s="75">
        <v>0</v>
      </c>
      <c r="G205" s="55"/>
    </row>
    <row r="206" spans="1:7" s="38" customFormat="1" ht="24.75" hidden="1">
      <c r="A206" s="77" t="s">
        <v>258</v>
      </c>
      <c r="B206" s="64" t="s">
        <v>108</v>
      </c>
      <c r="C206" s="64" t="s">
        <v>97</v>
      </c>
      <c r="D206" s="64" t="s">
        <v>366</v>
      </c>
      <c r="E206" s="76">
        <v>240</v>
      </c>
      <c r="F206" s="75">
        <v>1300</v>
      </c>
      <c r="G206" s="55"/>
    </row>
    <row r="207" spans="1:7" s="38" customFormat="1" ht="30.75" customHeight="1" hidden="1">
      <c r="A207" s="77" t="s">
        <v>324</v>
      </c>
      <c r="B207" s="64" t="s">
        <v>108</v>
      </c>
      <c r="C207" s="64" t="s">
        <v>97</v>
      </c>
      <c r="D207" s="64">
        <v>277036</v>
      </c>
      <c r="E207" s="76">
        <v>111</v>
      </c>
      <c r="F207" s="75">
        <v>0</v>
      </c>
      <c r="G207" s="55"/>
    </row>
    <row r="208" spans="1:7" s="38" customFormat="1" ht="19.5" customHeight="1" hidden="1">
      <c r="A208" s="74" t="s">
        <v>75</v>
      </c>
      <c r="B208" s="64" t="s">
        <v>108</v>
      </c>
      <c r="C208" s="64" t="s">
        <v>97</v>
      </c>
      <c r="D208" s="64" t="s">
        <v>366</v>
      </c>
      <c r="E208" s="76">
        <v>850</v>
      </c>
      <c r="F208" s="75">
        <v>10</v>
      </c>
      <c r="G208" s="55"/>
    </row>
    <row r="209" spans="1:7" s="38" customFormat="1" ht="82.5" customHeight="1" hidden="1">
      <c r="A209" s="78" t="s">
        <v>450</v>
      </c>
      <c r="B209" s="64" t="s">
        <v>108</v>
      </c>
      <c r="C209" s="64" t="s">
        <v>97</v>
      </c>
      <c r="D209" s="64" t="s">
        <v>367</v>
      </c>
      <c r="E209" s="76"/>
      <c r="F209" s="75">
        <f>F210</f>
        <v>30</v>
      </c>
      <c r="G209" s="55"/>
    </row>
    <row r="210" spans="1:7" s="38" customFormat="1" ht="24.75" hidden="1">
      <c r="A210" s="77" t="s">
        <v>258</v>
      </c>
      <c r="B210" s="64" t="s">
        <v>108</v>
      </c>
      <c r="C210" s="64" t="s">
        <v>97</v>
      </c>
      <c r="D210" s="64" t="s">
        <v>367</v>
      </c>
      <c r="E210" s="76">
        <v>240</v>
      </c>
      <c r="F210" s="75">
        <v>30</v>
      </c>
      <c r="G210" s="55"/>
    </row>
    <row r="211" spans="1:7" s="38" customFormat="1" ht="75" customHeight="1" hidden="1">
      <c r="A211" s="78" t="s">
        <v>451</v>
      </c>
      <c r="B211" s="64" t="s">
        <v>108</v>
      </c>
      <c r="C211" s="64" t="s">
        <v>97</v>
      </c>
      <c r="D211" s="64" t="s">
        <v>368</v>
      </c>
      <c r="E211" s="76"/>
      <c r="F211" s="75">
        <f>F212</f>
        <v>1013</v>
      </c>
      <c r="G211" s="55"/>
    </row>
    <row r="212" spans="1:7" s="38" customFormat="1" ht="31.5" customHeight="1" hidden="1">
      <c r="A212" s="77" t="s">
        <v>258</v>
      </c>
      <c r="B212" s="64" t="s">
        <v>108</v>
      </c>
      <c r="C212" s="64" t="s">
        <v>97</v>
      </c>
      <c r="D212" s="64" t="s">
        <v>368</v>
      </c>
      <c r="E212" s="76">
        <v>240</v>
      </c>
      <c r="F212" s="75">
        <v>1013</v>
      </c>
      <c r="G212" s="55"/>
    </row>
    <row r="213" spans="1:7" s="38" customFormat="1" ht="93" customHeight="1" hidden="1">
      <c r="A213" s="97" t="s">
        <v>452</v>
      </c>
      <c r="B213" s="64" t="s">
        <v>108</v>
      </c>
      <c r="C213" s="64" t="s">
        <v>97</v>
      </c>
      <c r="D213" s="64" t="s">
        <v>369</v>
      </c>
      <c r="E213" s="76"/>
      <c r="F213" s="75">
        <f>F216+F219+F223+F218</f>
        <v>962.6</v>
      </c>
      <c r="G213" s="55"/>
    </row>
    <row r="214" spans="1:7" s="38" customFormat="1" ht="15.75" hidden="1">
      <c r="A214" s="74" t="s">
        <v>197</v>
      </c>
      <c r="B214" s="64" t="s">
        <v>108</v>
      </c>
      <c r="C214" s="64" t="s">
        <v>97</v>
      </c>
      <c r="D214" s="64">
        <v>270023</v>
      </c>
      <c r="E214" s="72"/>
      <c r="F214" s="75">
        <f>F215</f>
        <v>0</v>
      </c>
      <c r="G214" s="55"/>
    </row>
    <row r="215" spans="1:7" s="38" customFormat="1" ht="36" hidden="1">
      <c r="A215" s="74" t="s">
        <v>198</v>
      </c>
      <c r="B215" s="64" t="s">
        <v>108</v>
      </c>
      <c r="C215" s="64" t="s">
        <v>97</v>
      </c>
      <c r="D215" s="64">
        <v>270023</v>
      </c>
      <c r="E215" s="76">
        <v>111</v>
      </c>
      <c r="F215" s="75">
        <v>0</v>
      </c>
      <c r="G215" s="55"/>
    </row>
    <row r="216" spans="1:7" s="38" customFormat="1" ht="24" hidden="1">
      <c r="A216" s="77" t="s">
        <v>261</v>
      </c>
      <c r="B216" s="64" t="s">
        <v>108</v>
      </c>
      <c r="C216" s="64" t="s">
        <v>97</v>
      </c>
      <c r="D216" s="64" t="s">
        <v>369</v>
      </c>
      <c r="E216" s="76">
        <v>110</v>
      </c>
      <c r="F216" s="75">
        <v>742.6</v>
      </c>
      <c r="G216" s="55"/>
    </row>
    <row r="217" spans="1:7" s="38" customFormat="1" ht="33.75" customHeight="1" hidden="1">
      <c r="A217" s="74" t="s">
        <v>77</v>
      </c>
      <c r="B217" s="64" t="s">
        <v>108</v>
      </c>
      <c r="C217" s="64" t="s">
        <v>97</v>
      </c>
      <c r="D217" s="64">
        <v>270023</v>
      </c>
      <c r="E217" s="76">
        <v>242</v>
      </c>
      <c r="F217" s="75">
        <v>0</v>
      </c>
      <c r="G217" s="55"/>
    </row>
    <row r="218" spans="1:7" s="38" customFormat="1" ht="82.5" customHeight="1" hidden="1">
      <c r="A218" s="71" t="s">
        <v>83</v>
      </c>
      <c r="B218" s="70" t="s">
        <v>108</v>
      </c>
      <c r="C218" s="70" t="s">
        <v>97</v>
      </c>
      <c r="D218" s="70" t="s">
        <v>385</v>
      </c>
      <c r="E218" s="72">
        <v>110</v>
      </c>
      <c r="F218" s="73">
        <v>0</v>
      </c>
      <c r="G218" s="55"/>
    </row>
    <row r="219" spans="1:10" s="38" customFormat="1" ht="31.5" customHeight="1" hidden="1">
      <c r="A219" s="74" t="s">
        <v>78</v>
      </c>
      <c r="B219" s="64" t="s">
        <v>108</v>
      </c>
      <c r="C219" s="64" t="s">
        <v>97</v>
      </c>
      <c r="D219" s="64" t="s">
        <v>369</v>
      </c>
      <c r="E219" s="76">
        <v>240</v>
      </c>
      <c r="F219" s="75">
        <v>220</v>
      </c>
      <c r="G219" s="98"/>
      <c r="H219" s="44"/>
      <c r="I219" s="44"/>
      <c r="J219" s="44"/>
    </row>
    <row r="220" spans="1:10" s="38" customFormat="1" ht="15.75" hidden="1">
      <c r="A220" s="74" t="s">
        <v>82</v>
      </c>
      <c r="B220" s="64" t="s">
        <v>108</v>
      </c>
      <c r="C220" s="64" t="s">
        <v>97</v>
      </c>
      <c r="D220" s="64">
        <v>9200000</v>
      </c>
      <c r="E220" s="76"/>
      <c r="F220" s="75">
        <f>F221</f>
        <v>0</v>
      </c>
      <c r="G220" s="98"/>
      <c r="H220" s="44"/>
      <c r="I220" s="44"/>
      <c r="J220" s="44"/>
    </row>
    <row r="221" spans="1:10" s="38" customFormat="1" ht="36" hidden="1">
      <c r="A221" s="71" t="s">
        <v>83</v>
      </c>
      <c r="B221" s="70" t="s">
        <v>108</v>
      </c>
      <c r="C221" s="70" t="s">
        <v>97</v>
      </c>
      <c r="D221" s="64" t="s">
        <v>386</v>
      </c>
      <c r="E221" s="76">
        <v>110</v>
      </c>
      <c r="F221" s="75">
        <f>F222</f>
        <v>0</v>
      </c>
      <c r="G221" s="98"/>
      <c r="H221" s="44"/>
      <c r="I221" s="44"/>
      <c r="J221" s="44"/>
    </row>
    <row r="222" spans="1:10" s="38" customFormat="1" ht="15.75" hidden="1">
      <c r="A222" s="74" t="s">
        <v>81</v>
      </c>
      <c r="B222" s="64" t="s">
        <v>108</v>
      </c>
      <c r="C222" s="64" t="s">
        <v>97</v>
      </c>
      <c r="D222" s="64">
        <v>9207036</v>
      </c>
      <c r="E222" s="76">
        <v>111</v>
      </c>
      <c r="F222" s="75"/>
      <c r="G222" s="98"/>
      <c r="H222" s="44"/>
      <c r="I222" s="44"/>
      <c r="J222" s="44"/>
    </row>
    <row r="223" spans="1:10" s="38" customFormat="1" ht="36" customHeight="1" hidden="1">
      <c r="A223" s="77" t="s">
        <v>324</v>
      </c>
      <c r="B223" s="64" t="s">
        <v>108</v>
      </c>
      <c r="C223" s="64" t="s">
        <v>97</v>
      </c>
      <c r="D223" s="64">
        <v>277036</v>
      </c>
      <c r="E223" s="76">
        <v>111</v>
      </c>
      <c r="F223" s="75">
        <v>0</v>
      </c>
      <c r="G223" s="98"/>
      <c r="H223" s="44"/>
      <c r="I223" s="44"/>
      <c r="J223" s="44"/>
    </row>
    <row r="224" spans="1:10" s="38" customFormat="1" ht="15.75">
      <c r="A224" s="71" t="s">
        <v>59</v>
      </c>
      <c r="B224" s="70" t="s">
        <v>109</v>
      </c>
      <c r="C224" s="70" t="s">
        <v>98</v>
      </c>
      <c r="D224" s="70"/>
      <c r="E224" s="72"/>
      <c r="F224" s="73">
        <f>F225+F230</f>
        <v>976.3</v>
      </c>
      <c r="G224" s="98"/>
      <c r="H224" s="44"/>
      <c r="I224" s="44"/>
      <c r="J224" s="44"/>
    </row>
    <row r="225" spans="1:10" s="38" customFormat="1" ht="15.75">
      <c r="A225" s="71" t="s">
        <v>60</v>
      </c>
      <c r="B225" s="70" t="s">
        <v>109</v>
      </c>
      <c r="C225" s="70" t="s">
        <v>97</v>
      </c>
      <c r="D225" s="70"/>
      <c r="E225" s="72"/>
      <c r="F225" s="73">
        <f>'прил.14'!G235</f>
        <v>776.3</v>
      </c>
      <c r="G225" s="98"/>
      <c r="H225" s="44"/>
      <c r="I225" s="44"/>
      <c r="J225" s="44"/>
    </row>
    <row r="226" spans="1:10" s="38" customFormat="1" ht="24.75" hidden="1">
      <c r="A226" s="77" t="s">
        <v>227</v>
      </c>
      <c r="B226" s="64" t="s">
        <v>109</v>
      </c>
      <c r="C226" s="64" t="s">
        <v>97</v>
      </c>
      <c r="D226" s="64" t="s">
        <v>343</v>
      </c>
      <c r="E226" s="72"/>
      <c r="F226" s="75">
        <f>F227</f>
        <v>746.4</v>
      </c>
      <c r="G226" s="98"/>
      <c r="H226" s="44"/>
      <c r="I226" s="44"/>
      <c r="J226" s="44"/>
    </row>
    <row r="227" spans="1:10" s="38" customFormat="1" ht="24.75" hidden="1">
      <c r="A227" s="99" t="s">
        <v>229</v>
      </c>
      <c r="B227" s="64" t="s">
        <v>109</v>
      </c>
      <c r="C227" s="64" t="s">
        <v>97</v>
      </c>
      <c r="D227" s="64" t="s">
        <v>370</v>
      </c>
      <c r="E227" s="72"/>
      <c r="F227" s="75">
        <f>F228</f>
        <v>746.4</v>
      </c>
      <c r="G227" s="98"/>
      <c r="H227" s="44"/>
      <c r="I227" s="44"/>
      <c r="J227" s="44"/>
    </row>
    <row r="228" spans="1:10" s="38" customFormat="1" ht="24" hidden="1">
      <c r="A228" s="78" t="s">
        <v>260</v>
      </c>
      <c r="B228" s="64" t="s">
        <v>109</v>
      </c>
      <c r="C228" s="64" t="s">
        <v>97</v>
      </c>
      <c r="D228" s="64" t="s">
        <v>371</v>
      </c>
      <c r="E228" s="76"/>
      <c r="F228" s="75">
        <f>F229</f>
        <v>746.4</v>
      </c>
      <c r="G228" s="98"/>
      <c r="H228" s="44"/>
      <c r="I228" s="44"/>
      <c r="J228" s="44"/>
    </row>
    <row r="229" spans="1:10" s="38" customFormat="1" ht="24.75" hidden="1">
      <c r="A229" s="100" t="s">
        <v>259</v>
      </c>
      <c r="B229" s="64" t="s">
        <v>109</v>
      </c>
      <c r="C229" s="64" t="s">
        <v>97</v>
      </c>
      <c r="D229" s="64" t="s">
        <v>371</v>
      </c>
      <c r="E229" s="76">
        <v>310</v>
      </c>
      <c r="F229" s="75">
        <v>746.4</v>
      </c>
      <c r="G229" s="98"/>
      <c r="H229" s="44"/>
      <c r="I229" s="44"/>
      <c r="J229" s="44"/>
    </row>
    <row r="230" spans="1:7" ht="12.75">
      <c r="A230" s="101" t="s">
        <v>116</v>
      </c>
      <c r="B230" s="70" t="s">
        <v>109</v>
      </c>
      <c r="C230" s="70" t="s">
        <v>100</v>
      </c>
      <c r="D230" s="70"/>
      <c r="E230" s="72"/>
      <c r="F230" s="73">
        <f>'прил.14'!G240</f>
        <v>200</v>
      </c>
      <c r="G230" s="52"/>
    </row>
    <row r="231" spans="1:7" ht="60" hidden="1">
      <c r="A231" s="102" t="s">
        <v>269</v>
      </c>
      <c r="B231" s="70" t="s">
        <v>109</v>
      </c>
      <c r="C231" s="70" t="s">
        <v>100</v>
      </c>
      <c r="D231" s="70" t="s">
        <v>372</v>
      </c>
      <c r="E231" s="72"/>
      <c r="F231" s="73">
        <v>0</v>
      </c>
      <c r="G231" s="52"/>
    </row>
    <row r="232" spans="1:7" ht="24" hidden="1">
      <c r="A232" s="84" t="s">
        <v>220</v>
      </c>
      <c r="B232" s="64" t="s">
        <v>109</v>
      </c>
      <c r="C232" s="64" t="s">
        <v>100</v>
      </c>
      <c r="D232" s="64" t="s">
        <v>373</v>
      </c>
      <c r="E232" s="76"/>
      <c r="F232" s="75">
        <f>F233</f>
        <v>0</v>
      </c>
      <c r="G232" s="52"/>
    </row>
    <row r="233" spans="1:7" ht="77.25" customHeight="1" hidden="1">
      <c r="A233" s="78" t="s">
        <v>270</v>
      </c>
      <c r="B233" s="64" t="s">
        <v>109</v>
      </c>
      <c r="C233" s="64" t="s">
        <v>100</v>
      </c>
      <c r="D233" s="64" t="s">
        <v>25</v>
      </c>
      <c r="E233" s="76"/>
      <c r="F233" s="75">
        <f>F234</f>
        <v>0</v>
      </c>
      <c r="G233" s="52"/>
    </row>
    <row r="234" spans="1:7" ht="24" hidden="1">
      <c r="A234" s="78" t="s">
        <v>281</v>
      </c>
      <c r="B234" s="64" t="s">
        <v>109</v>
      </c>
      <c r="C234" s="64" t="s">
        <v>100</v>
      </c>
      <c r="D234" s="64" t="s">
        <v>25</v>
      </c>
      <c r="E234" s="76">
        <v>320</v>
      </c>
      <c r="F234" s="75">
        <v>0</v>
      </c>
      <c r="G234" s="52"/>
    </row>
    <row r="235" spans="1:7" ht="126" customHeight="1" hidden="1">
      <c r="A235" s="78" t="s">
        <v>325</v>
      </c>
      <c r="B235" s="64" t="s">
        <v>109</v>
      </c>
      <c r="C235" s="64" t="s">
        <v>100</v>
      </c>
      <c r="D235" s="64">
        <v>117075</v>
      </c>
      <c r="E235" s="76">
        <v>320</v>
      </c>
      <c r="F235" s="75">
        <v>0</v>
      </c>
      <c r="G235" s="52"/>
    </row>
    <row r="236" spans="1:7" ht="164.25" customHeight="1" hidden="1">
      <c r="A236" s="102" t="s">
        <v>270</v>
      </c>
      <c r="B236" s="70" t="s">
        <v>109</v>
      </c>
      <c r="C236" s="70" t="s">
        <v>100</v>
      </c>
      <c r="D236" s="70" t="s">
        <v>387</v>
      </c>
      <c r="E236" s="72">
        <v>320</v>
      </c>
      <c r="F236" s="73">
        <v>0</v>
      </c>
      <c r="G236" s="52"/>
    </row>
    <row r="237" spans="1:7" ht="105.75" customHeight="1" hidden="1">
      <c r="A237" s="78" t="s">
        <v>270</v>
      </c>
      <c r="B237" s="70" t="s">
        <v>109</v>
      </c>
      <c r="C237" s="70" t="s">
        <v>100</v>
      </c>
      <c r="D237" s="70" t="s">
        <v>387</v>
      </c>
      <c r="E237" s="72">
        <v>320</v>
      </c>
      <c r="F237" s="73">
        <v>0</v>
      </c>
      <c r="G237" s="52"/>
    </row>
    <row r="238" spans="1:7" ht="48" hidden="1">
      <c r="A238" s="84" t="s">
        <v>271</v>
      </c>
      <c r="B238" s="64" t="s">
        <v>109</v>
      </c>
      <c r="C238" s="64" t="s">
        <v>100</v>
      </c>
      <c r="D238" s="64" t="s">
        <v>374</v>
      </c>
      <c r="E238" s="76"/>
      <c r="F238" s="75">
        <f>F239</f>
        <v>0</v>
      </c>
      <c r="G238" s="52"/>
    </row>
    <row r="239" spans="1:7" ht="120" hidden="1">
      <c r="A239" s="78" t="s">
        <v>438</v>
      </c>
      <c r="B239" s="64" t="s">
        <v>109</v>
      </c>
      <c r="C239" s="64" t="s">
        <v>100</v>
      </c>
      <c r="D239" s="64" t="s">
        <v>375</v>
      </c>
      <c r="E239" s="76"/>
      <c r="F239" s="75">
        <f>F240</f>
        <v>0</v>
      </c>
      <c r="G239" s="52"/>
    </row>
    <row r="240" spans="1:7" ht="24" hidden="1">
      <c r="A240" s="78" t="s">
        <v>281</v>
      </c>
      <c r="B240" s="64" t="s">
        <v>109</v>
      </c>
      <c r="C240" s="64" t="s">
        <v>100</v>
      </c>
      <c r="D240" s="64" t="s">
        <v>375</v>
      </c>
      <c r="E240" s="76">
        <v>320</v>
      </c>
      <c r="F240" s="75">
        <v>0</v>
      </c>
      <c r="G240" s="52"/>
    </row>
    <row r="241" spans="1:7" ht="12.75">
      <c r="A241" s="55"/>
      <c r="B241" s="51"/>
      <c r="C241" s="51"/>
      <c r="D241" s="51"/>
      <c r="E241" s="54"/>
      <c r="F241" s="55"/>
      <c r="G241" s="52"/>
    </row>
  </sheetData>
  <sheetProtection/>
  <mergeCells count="8">
    <mergeCell ref="A9:G9"/>
    <mergeCell ref="D2:G2"/>
    <mergeCell ref="D3:G3"/>
    <mergeCell ref="D4:G4"/>
    <mergeCell ref="D5:G5"/>
    <mergeCell ref="E1:G1"/>
    <mergeCell ref="A7:G7"/>
    <mergeCell ref="A8:G8"/>
  </mergeCells>
  <printOptions/>
  <pageMargins left="0.7" right="0.7" top="0.75" bottom="0.75" header="0.3" footer="0.3"/>
  <pageSetup orientation="portrait" paperSize="9" scale="90" r:id="rId1"/>
</worksheet>
</file>

<file path=xl/worksheets/sheet13.xml><?xml version="1.0" encoding="utf-8"?>
<worksheet xmlns="http://schemas.openxmlformats.org/spreadsheetml/2006/main" xmlns:r="http://schemas.openxmlformats.org/officeDocument/2006/relationships">
  <dimension ref="A1:L234"/>
  <sheetViews>
    <sheetView zoomScalePageLayoutView="0" workbookViewId="0" topLeftCell="A1">
      <selection activeCell="K22" sqref="K22"/>
    </sheetView>
  </sheetViews>
  <sheetFormatPr defaultColWidth="9.00390625" defaultRowHeight="12.75"/>
  <cols>
    <col min="1" max="1" width="35.375" style="38" customWidth="1"/>
    <col min="2" max="2" width="7.00390625" style="38" hidden="1" customWidth="1"/>
    <col min="3" max="3" width="5.75390625" style="40" customWidth="1"/>
    <col min="4" max="4" width="9.125" style="40" customWidth="1"/>
    <col min="5" max="5" width="8.00390625" style="40" customWidth="1"/>
    <col min="6" max="6" width="6.375" style="41" customWidth="1"/>
    <col min="7" max="7" width="13.625" style="38" customWidth="1"/>
    <col min="8" max="8" width="13.00390625" style="38" customWidth="1"/>
    <col min="9" max="16384" width="9.125" style="45" customWidth="1"/>
  </cols>
  <sheetData>
    <row r="1" spans="1:8" s="38" customFormat="1" ht="18" customHeight="1">
      <c r="A1" s="48"/>
      <c r="B1" s="48"/>
      <c r="C1" s="48"/>
      <c r="D1" s="49"/>
      <c r="E1" s="49"/>
      <c r="F1" s="515" t="s">
        <v>110</v>
      </c>
      <c r="G1" s="532"/>
      <c r="H1" s="533"/>
    </row>
    <row r="2" spans="1:8" s="38" customFormat="1" ht="15.75">
      <c r="A2" s="48"/>
      <c r="B2" s="48"/>
      <c r="C2" s="48"/>
      <c r="D2" s="49"/>
      <c r="E2" s="530" t="s">
        <v>30</v>
      </c>
      <c r="F2" s="531"/>
      <c r="G2" s="531"/>
      <c r="H2" s="531"/>
    </row>
    <row r="3" spans="1:8" s="38" customFormat="1" ht="15.75">
      <c r="A3" s="48"/>
      <c r="B3" s="48"/>
      <c r="C3" s="48"/>
      <c r="D3" s="49"/>
      <c r="E3" s="516" t="s">
        <v>31</v>
      </c>
      <c r="F3" s="531"/>
      <c r="G3" s="531"/>
      <c r="H3" s="531"/>
    </row>
    <row r="4" spans="1:11" s="38" customFormat="1" ht="15.75">
      <c r="A4" s="48"/>
      <c r="B4" s="48"/>
      <c r="C4" s="48"/>
      <c r="D4" s="49"/>
      <c r="E4" s="531" t="str">
        <f>'прил.2'!$B$4</f>
        <v>от 03.06.2020 г. № 70</v>
      </c>
      <c r="F4" s="531"/>
      <c r="G4" s="531"/>
      <c r="H4" s="531"/>
      <c r="I4" s="39"/>
      <c r="J4" s="39"/>
      <c r="K4" s="39"/>
    </row>
    <row r="5" spans="1:8" s="38" customFormat="1" ht="18" customHeight="1">
      <c r="A5" s="48"/>
      <c r="B5" s="48"/>
      <c r="C5" s="48"/>
      <c r="D5" s="49"/>
      <c r="E5" s="515" t="s">
        <v>14</v>
      </c>
      <c r="F5" s="515"/>
      <c r="G5" s="515"/>
      <c r="H5" s="515"/>
    </row>
    <row r="6" spans="1:8" ht="12.75">
      <c r="A6" s="50"/>
      <c r="B6" s="50"/>
      <c r="C6" s="51"/>
      <c r="D6" s="51"/>
      <c r="E6" s="51"/>
      <c r="F6" s="51"/>
      <c r="G6" s="51"/>
      <c r="H6" s="51"/>
    </row>
    <row r="7" spans="1:8" ht="12.75">
      <c r="A7" s="511" t="s">
        <v>28</v>
      </c>
      <c r="B7" s="511"/>
      <c r="C7" s="511"/>
      <c r="D7" s="511"/>
      <c r="E7" s="511"/>
      <c r="F7" s="511"/>
      <c r="G7" s="511"/>
      <c r="H7" s="511"/>
    </row>
    <row r="8" spans="1:8" ht="21" customHeight="1">
      <c r="A8" s="534" t="s">
        <v>254</v>
      </c>
      <c r="B8" s="534"/>
      <c r="C8" s="534"/>
      <c r="D8" s="534"/>
      <c r="E8" s="534"/>
      <c r="F8" s="534"/>
      <c r="G8" s="534"/>
      <c r="H8" s="534"/>
    </row>
    <row r="9" spans="1:8" ht="12.75">
      <c r="A9" s="511" t="s">
        <v>509</v>
      </c>
      <c r="B9" s="511"/>
      <c r="C9" s="511"/>
      <c r="D9" s="511"/>
      <c r="E9" s="511"/>
      <c r="F9" s="511"/>
      <c r="G9" s="511"/>
      <c r="H9" s="511"/>
    </row>
    <row r="10" spans="1:8" ht="12.75">
      <c r="A10" s="50"/>
      <c r="B10" s="50"/>
      <c r="C10" s="51"/>
      <c r="D10" s="51"/>
      <c r="E10" s="51"/>
      <c r="F10" s="51"/>
      <c r="G10" s="51"/>
      <c r="H10" s="51"/>
    </row>
    <row r="11" spans="1:8" ht="13.5" thickBot="1">
      <c r="A11" s="53"/>
      <c r="B11" s="53"/>
      <c r="C11" s="51"/>
      <c r="D11" s="51"/>
      <c r="E11" s="51"/>
      <c r="F11" s="54"/>
      <c r="G11" s="55"/>
      <c r="H11" s="55"/>
    </row>
    <row r="12" spans="1:8" s="47" customFormat="1" ht="50.25" customHeight="1">
      <c r="A12" s="57" t="s">
        <v>36</v>
      </c>
      <c r="B12" s="58" t="s">
        <v>119</v>
      </c>
      <c r="C12" s="58" t="s">
        <v>32</v>
      </c>
      <c r="D12" s="58" t="s">
        <v>33</v>
      </c>
      <c r="E12" s="59" t="s">
        <v>34</v>
      </c>
      <c r="F12" s="60" t="s">
        <v>35</v>
      </c>
      <c r="G12" s="104" t="s">
        <v>462</v>
      </c>
      <c r="H12" s="104" t="s">
        <v>510</v>
      </c>
    </row>
    <row r="13" spans="1:8" ht="12.75">
      <c r="A13" s="63">
        <v>1</v>
      </c>
      <c r="B13" s="64">
        <v>2</v>
      </c>
      <c r="C13" s="64" t="s">
        <v>113</v>
      </c>
      <c r="D13" s="64" t="s">
        <v>114</v>
      </c>
      <c r="E13" s="65">
        <v>5</v>
      </c>
      <c r="F13" s="66">
        <v>6</v>
      </c>
      <c r="G13" s="482">
        <v>7</v>
      </c>
      <c r="H13" s="482">
        <v>8</v>
      </c>
    </row>
    <row r="14" spans="1:8" ht="12.75">
      <c r="A14" s="68" t="s">
        <v>121</v>
      </c>
      <c r="B14" s="64"/>
      <c r="C14" s="64"/>
      <c r="D14" s="64"/>
      <c r="E14" s="69"/>
      <c r="F14" s="66"/>
      <c r="G14" s="80">
        <f>G15</f>
        <v>61540.90000000001</v>
      </c>
      <c r="H14" s="80">
        <f>H15</f>
        <v>59349.7</v>
      </c>
    </row>
    <row r="15" spans="1:8" s="38" customFormat="1" ht="24">
      <c r="A15" s="68" t="s">
        <v>120</v>
      </c>
      <c r="B15" s="70" t="s">
        <v>111</v>
      </c>
      <c r="C15" s="64"/>
      <c r="D15" s="64"/>
      <c r="E15" s="64"/>
      <c r="F15" s="66"/>
      <c r="G15" s="80">
        <f>G16+G65+G72+G82+G107+G189+G222</f>
        <v>61540.90000000001</v>
      </c>
      <c r="H15" s="80">
        <f>H16+H65+H72+H82+H107+H189+H222</f>
        <v>59349.7</v>
      </c>
    </row>
    <row r="16" spans="1:8" s="38" customFormat="1" ht="15.75">
      <c r="A16" s="71" t="s">
        <v>37</v>
      </c>
      <c r="B16" s="70" t="s">
        <v>111</v>
      </c>
      <c r="C16" s="70" t="s">
        <v>97</v>
      </c>
      <c r="D16" s="70" t="s">
        <v>98</v>
      </c>
      <c r="E16" s="70"/>
      <c r="F16" s="72"/>
      <c r="G16" s="80">
        <f>G17+G22+G32+G48+G53+G58+G63+G42</f>
        <v>18740.9</v>
      </c>
      <c r="H16" s="80">
        <f>H17+H22+H32+H48+H53+H58+H63+H42</f>
        <v>18740.9</v>
      </c>
    </row>
    <row r="17" spans="1:8" s="38" customFormat="1" ht="36" hidden="1">
      <c r="A17" s="71" t="s">
        <v>92</v>
      </c>
      <c r="B17" s="70" t="s">
        <v>111</v>
      </c>
      <c r="C17" s="70" t="s">
        <v>97</v>
      </c>
      <c r="D17" s="70" t="s">
        <v>99</v>
      </c>
      <c r="E17" s="70"/>
      <c r="F17" s="72"/>
      <c r="G17" s="80">
        <f aca="true" t="shared" si="0" ref="G17:H20">G18</f>
        <v>0</v>
      </c>
      <c r="H17" s="80">
        <f t="shared" si="0"/>
        <v>0</v>
      </c>
    </row>
    <row r="18" spans="1:8" s="38" customFormat="1" ht="15.75" hidden="1">
      <c r="A18" s="74" t="s">
        <v>436</v>
      </c>
      <c r="B18" s="70" t="s">
        <v>111</v>
      </c>
      <c r="C18" s="64" t="s">
        <v>97</v>
      </c>
      <c r="D18" s="64" t="s">
        <v>99</v>
      </c>
      <c r="E18" s="64">
        <v>9000000</v>
      </c>
      <c r="F18" s="72"/>
      <c r="G18" s="81">
        <f t="shared" si="0"/>
        <v>0</v>
      </c>
      <c r="H18" s="81">
        <f t="shared" si="0"/>
        <v>0</v>
      </c>
    </row>
    <row r="19" spans="1:8" s="38" customFormat="1" ht="36" hidden="1">
      <c r="A19" s="74" t="s">
        <v>437</v>
      </c>
      <c r="B19" s="70" t="s">
        <v>111</v>
      </c>
      <c r="C19" s="64" t="s">
        <v>97</v>
      </c>
      <c r="D19" s="64" t="s">
        <v>99</v>
      </c>
      <c r="E19" s="64">
        <v>9900000</v>
      </c>
      <c r="F19" s="72"/>
      <c r="G19" s="81">
        <f t="shared" si="0"/>
        <v>0</v>
      </c>
      <c r="H19" s="81">
        <f t="shared" si="0"/>
        <v>0</v>
      </c>
    </row>
    <row r="20" spans="1:8" s="38" customFormat="1" ht="24" hidden="1">
      <c r="A20" s="71" t="s">
        <v>94</v>
      </c>
      <c r="B20" s="70" t="s">
        <v>111</v>
      </c>
      <c r="C20" s="70" t="s">
        <v>97</v>
      </c>
      <c r="D20" s="70" t="s">
        <v>99</v>
      </c>
      <c r="E20" s="70">
        <v>9900020</v>
      </c>
      <c r="F20" s="72"/>
      <c r="G20" s="80">
        <f t="shared" si="0"/>
        <v>0</v>
      </c>
      <c r="H20" s="80">
        <f t="shared" si="0"/>
        <v>0</v>
      </c>
    </row>
    <row r="21" spans="1:8" s="38" customFormat="1" ht="36" hidden="1">
      <c r="A21" s="74" t="s">
        <v>76</v>
      </c>
      <c r="B21" s="70" t="s">
        <v>111</v>
      </c>
      <c r="C21" s="64" t="s">
        <v>97</v>
      </c>
      <c r="D21" s="64" t="s">
        <v>99</v>
      </c>
      <c r="E21" s="64">
        <v>9900020</v>
      </c>
      <c r="F21" s="76">
        <v>121</v>
      </c>
      <c r="G21" s="81">
        <v>0</v>
      </c>
      <c r="H21" s="81">
        <v>0</v>
      </c>
    </row>
    <row r="22" spans="1:8" s="38" customFormat="1" ht="61.5" customHeight="1">
      <c r="A22" s="71" t="s">
        <v>38</v>
      </c>
      <c r="B22" s="70" t="s">
        <v>111</v>
      </c>
      <c r="C22" s="70" t="s">
        <v>97</v>
      </c>
      <c r="D22" s="70" t="s">
        <v>100</v>
      </c>
      <c r="E22" s="70"/>
      <c r="F22" s="72"/>
      <c r="G22" s="80">
        <f>'прил.15'!G22+'прил.15'!G17</f>
        <v>2377.7</v>
      </c>
      <c r="H22" s="80">
        <f>'прил.15'!H22+'прил.15'!H17</f>
        <v>2377.7</v>
      </c>
    </row>
    <row r="23" spans="1:8" s="38" customFormat="1" ht="24.75" hidden="1">
      <c r="A23" s="77" t="s">
        <v>227</v>
      </c>
      <c r="B23" s="64" t="s">
        <v>111</v>
      </c>
      <c r="C23" s="64" t="s">
        <v>97</v>
      </c>
      <c r="D23" s="64" t="s">
        <v>100</v>
      </c>
      <c r="E23" s="64">
        <v>9000000000</v>
      </c>
      <c r="F23" s="72"/>
      <c r="G23" s="80">
        <f>G24</f>
        <v>2200.42</v>
      </c>
      <c r="H23" s="80">
        <f>H24</f>
        <v>2220.42</v>
      </c>
    </row>
    <row r="24" spans="1:8" s="38" customFormat="1" ht="51.75" customHeight="1" hidden="1">
      <c r="A24" s="77" t="s">
        <v>257</v>
      </c>
      <c r="B24" s="64" t="s">
        <v>111</v>
      </c>
      <c r="C24" s="64" t="s">
        <v>97</v>
      </c>
      <c r="D24" s="64" t="s">
        <v>100</v>
      </c>
      <c r="E24" s="64">
        <v>9900000000</v>
      </c>
      <c r="F24" s="72"/>
      <c r="G24" s="81">
        <f>G25+G29</f>
        <v>2200.42</v>
      </c>
      <c r="H24" s="81">
        <f>H25+H29</f>
        <v>2220.42</v>
      </c>
    </row>
    <row r="25" spans="1:8" s="38" customFormat="1" ht="44.25" customHeight="1" hidden="1">
      <c r="A25" s="78" t="s">
        <v>228</v>
      </c>
      <c r="B25" s="64" t="s">
        <v>111</v>
      </c>
      <c r="C25" s="70" t="s">
        <v>97</v>
      </c>
      <c r="D25" s="70" t="s">
        <v>100</v>
      </c>
      <c r="E25" s="70">
        <v>9900000220</v>
      </c>
      <c r="F25" s="72"/>
      <c r="G25" s="80">
        <f>SUM(G26:G28)</f>
        <v>2175.2200000000003</v>
      </c>
      <c r="H25" s="80">
        <f>SUM(H26:H28)</f>
        <v>2195.2200000000003</v>
      </c>
    </row>
    <row r="26" spans="1:8" s="38" customFormat="1" ht="29.25" customHeight="1" hidden="1">
      <c r="A26" s="77" t="s">
        <v>256</v>
      </c>
      <c r="B26" s="64" t="s">
        <v>111</v>
      </c>
      <c r="C26" s="64" t="s">
        <v>97</v>
      </c>
      <c r="D26" s="64" t="s">
        <v>100</v>
      </c>
      <c r="E26" s="64">
        <v>9900000220</v>
      </c>
      <c r="F26" s="76">
        <v>120</v>
      </c>
      <c r="G26" s="81">
        <v>1650.42</v>
      </c>
      <c r="H26" s="81">
        <v>1650.42</v>
      </c>
    </row>
    <row r="27" spans="1:8" s="38" customFormat="1" ht="47.25" customHeight="1" hidden="1">
      <c r="A27" s="77" t="s">
        <v>258</v>
      </c>
      <c r="B27" s="64" t="s">
        <v>111</v>
      </c>
      <c r="C27" s="64" t="s">
        <v>97</v>
      </c>
      <c r="D27" s="64" t="s">
        <v>100</v>
      </c>
      <c r="E27" s="64">
        <v>9900000220</v>
      </c>
      <c r="F27" s="76">
        <v>240</v>
      </c>
      <c r="G27" s="81">
        <v>500</v>
      </c>
      <c r="H27" s="81">
        <v>520</v>
      </c>
    </row>
    <row r="28" spans="1:8" s="38" customFormat="1" ht="15.75" hidden="1">
      <c r="A28" s="77" t="s">
        <v>75</v>
      </c>
      <c r="B28" s="64" t="s">
        <v>111</v>
      </c>
      <c r="C28" s="64" t="s">
        <v>97</v>
      </c>
      <c r="D28" s="64" t="s">
        <v>100</v>
      </c>
      <c r="E28" s="64">
        <v>9900000220</v>
      </c>
      <c r="F28" s="76">
        <v>850</v>
      </c>
      <c r="G28" s="81">
        <v>24.8</v>
      </c>
      <c r="H28" s="81">
        <v>24.8</v>
      </c>
    </row>
    <row r="29" spans="1:8" s="38" customFormat="1" ht="24.75" hidden="1">
      <c r="A29" s="78" t="s">
        <v>264</v>
      </c>
      <c r="B29" s="64" t="s">
        <v>111</v>
      </c>
      <c r="C29" s="64" t="s">
        <v>97</v>
      </c>
      <c r="D29" s="64" t="s">
        <v>100</v>
      </c>
      <c r="E29" s="64">
        <v>9900005000</v>
      </c>
      <c r="F29" s="76"/>
      <c r="G29" s="81">
        <f>G31</f>
        <v>25.2</v>
      </c>
      <c r="H29" s="81">
        <f>H31</f>
        <v>25.2</v>
      </c>
    </row>
    <row r="30" spans="1:8" s="38" customFormat="1" ht="24.75" hidden="1">
      <c r="A30" s="78" t="s">
        <v>263</v>
      </c>
      <c r="B30" s="64" t="s">
        <v>111</v>
      </c>
      <c r="C30" s="64" t="s">
        <v>97</v>
      </c>
      <c r="D30" s="64" t="s">
        <v>100</v>
      </c>
      <c r="E30" s="64">
        <v>9900005030</v>
      </c>
      <c r="F30" s="76"/>
      <c r="G30" s="81">
        <f>G31</f>
        <v>25.2</v>
      </c>
      <c r="H30" s="81">
        <f>H31</f>
        <v>25.2</v>
      </c>
    </row>
    <row r="31" spans="1:8" s="38" customFormat="1" ht="15.75" hidden="1">
      <c r="A31" s="74" t="s">
        <v>61</v>
      </c>
      <c r="B31" s="64" t="s">
        <v>111</v>
      </c>
      <c r="C31" s="64" t="s">
        <v>97</v>
      </c>
      <c r="D31" s="64" t="s">
        <v>100</v>
      </c>
      <c r="E31" s="64">
        <v>9900005030</v>
      </c>
      <c r="F31" s="76">
        <v>540</v>
      </c>
      <c r="G31" s="81">
        <v>25.2</v>
      </c>
      <c r="H31" s="81">
        <v>25.2</v>
      </c>
    </row>
    <row r="32" spans="1:8" s="38" customFormat="1" ht="38.25" customHeight="1">
      <c r="A32" s="71" t="s">
        <v>27</v>
      </c>
      <c r="B32" s="64" t="s">
        <v>111</v>
      </c>
      <c r="C32" s="70" t="s">
        <v>97</v>
      </c>
      <c r="D32" s="70" t="s">
        <v>101</v>
      </c>
      <c r="E32" s="70"/>
      <c r="F32" s="72"/>
      <c r="G32" s="80">
        <f>'прил.15'!G32</f>
        <v>15039.7</v>
      </c>
      <c r="H32" s="80">
        <f>'прил.15'!H32</f>
        <v>15039.7</v>
      </c>
    </row>
    <row r="33" spans="1:8" s="38" customFormat="1" ht="24.75" hidden="1">
      <c r="A33" s="77" t="s">
        <v>227</v>
      </c>
      <c r="B33" s="64" t="s">
        <v>111</v>
      </c>
      <c r="C33" s="64" t="s">
        <v>97</v>
      </c>
      <c r="D33" s="64" t="s">
        <v>101</v>
      </c>
      <c r="E33" s="64" t="s">
        <v>343</v>
      </c>
      <c r="F33" s="72"/>
      <c r="G33" s="81">
        <f>G34</f>
        <v>18634.4</v>
      </c>
      <c r="H33" s="81">
        <f>H34</f>
        <v>18634.4</v>
      </c>
    </row>
    <row r="34" spans="1:11" s="38" customFormat="1" ht="36.75" hidden="1">
      <c r="A34" s="77" t="s">
        <v>257</v>
      </c>
      <c r="B34" s="64" t="s">
        <v>111</v>
      </c>
      <c r="C34" s="64" t="s">
        <v>97</v>
      </c>
      <c r="D34" s="64" t="s">
        <v>101</v>
      </c>
      <c r="E34" s="64" t="s">
        <v>346</v>
      </c>
      <c r="F34" s="72"/>
      <c r="G34" s="81">
        <f>G35+G40+G45</f>
        <v>18634.4</v>
      </c>
      <c r="H34" s="81">
        <f>H35+H40+H45</f>
        <v>18634.4</v>
      </c>
      <c r="K34" s="42"/>
    </row>
    <row r="35" spans="1:11" s="38" customFormat="1" ht="24" hidden="1">
      <c r="A35" s="71" t="s">
        <v>275</v>
      </c>
      <c r="B35" s="64" t="s">
        <v>111</v>
      </c>
      <c r="C35" s="70" t="s">
        <v>97</v>
      </c>
      <c r="D35" s="70" t="s">
        <v>101</v>
      </c>
      <c r="E35" s="70" t="s">
        <v>376</v>
      </c>
      <c r="F35" s="72"/>
      <c r="G35" s="80">
        <f>SUM(G36:G38)</f>
        <v>16895</v>
      </c>
      <c r="H35" s="80">
        <f>SUM(H36:H38)</f>
        <v>16895</v>
      </c>
      <c r="K35" s="42"/>
    </row>
    <row r="36" spans="1:11" s="38" customFormat="1" ht="24.75" hidden="1">
      <c r="A36" s="77" t="s">
        <v>256</v>
      </c>
      <c r="B36" s="64" t="s">
        <v>111</v>
      </c>
      <c r="C36" s="64" t="s">
        <v>97</v>
      </c>
      <c r="D36" s="64" t="s">
        <v>101</v>
      </c>
      <c r="E36" s="64" t="s">
        <v>376</v>
      </c>
      <c r="F36" s="76">
        <v>120</v>
      </c>
      <c r="G36" s="81">
        <v>13021</v>
      </c>
      <c r="H36" s="81">
        <v>13021</v>
      </c>
      <c r="K36" s="42"/>
    </row>
    <row r="37" spans="1:11" s="38" customFormat="1" ht="36.75" hidden="1">
      <c r="A37" s="77" t="s">
        <v>258</v>
      </c>
      <c r="B37" s="64" t="s">
        <v>111</v>
      </c>
      <c r="C37" s="64" t="s">
        <v>97</v>
      </c>
      <c r="D37" s="64" t="s">
        <v>101</v>
      </c>
      <c r="E37" s="64" t="s">
        <v>376</v>
      </c>
      <c r="F37" s="76">
        <v>240</v>
      </c>
      <c r="G37" s="81">
        <v>3744</v>
      </c>
      <c r="H37" s="81">
        <v>3744</v>
      </c>
      <c r="K37" s="42"/>
    </row>
    <row r="38" spans="1:11" s="38" customFormat="1" ht="24" hidden="1">
      <c r="A38" s="77" t="s">
        <v>75</v>
      </c>
      <c r="B38" s="64" t="s">
        <v>111</v>
      </c>
      <c r="C38" s="64" t="s">
        <v>97</v>
      </c>
      <c r="D38" s="64" t="s">
        <v>101</v>
      </c>
      <c r="E38" s="64" t="s">
        <v>376</v>
      </c>
      <c r="F38" s="76">
        <v>850</v>
      </c>
      <c r="G38" s="81">
        <v>130</v>
      </c>
      <c r="H38" s="81">
        <v>130</v>
      </c>
      <c r="K38" s="42"/>
    </row>
    <row r="39" spans="1:8" s="38" customFormat="1" ht="15.75" hidden="1">
      <c r="A39" s="74" t="s">
        <v>61</v>
      </c>
      <c r="B39" s="64" t="s">
        <v>111</v>
      </c>
      <c r="C39" s="64">
        <v>100</v>
      </c>
      <c r="D39" s="64">
        <v>104</v>
      </c>
      <c r="E39" s="64" t="s">
        <v>39</v>
      </c>
      <c r="F39" s="76">
        <v>17</v>
      </c>
      <c r="G39" s="81">
        <v>0</v>
      </c>
      <c r="H39" s="81">
        <v>0</v>
      </c>
    </row>
    <row r="40" spans="1:8" s="38" customFormat="1" ht="24" hidden="1">
      <c r="A40" s="71" t="s">
        <v>93</v>
      </c>
      <c r="B40" s="64" t="s">
        <v>111</v>
      </c>
      <c r="C40" s="70" t="s">
        <v>97</v>
      </c>
      <c r="D40" s="70" t="s">
        <v>101</v>
      </c>
      <c r="E40" s="70" t="s">
        <v>339</v>
      </c>
      <c r="F40" s="72"/>
      <c r="G40" s="80">
        <f>G41</f>
        <v>1650.4</v>
      </c>
      <c r="H40" s="80">
        <f>H41</f>
        <v>1650.4</v>
      </c>
    </row>
    <row r="41" spans="1:8" s="38" customFormat="1" ht="24.75" hidden="1">
      <c r="A41" s="77" t="s">
        <v>256</v>
      </c>
      <c r="B41" s="64" t="s">
        <v>111</v>
      </c>
      <c r="C41" s="64" t="s">
        <v>97</v>
      </c>
      <c r="D41" s="64" t="s">
        <v>101</v>
      </c>
      <c r="E41" s="64" t="s">
        <v>339</v>
      </c>
      <c r="F41" s="76">
        <v>120</v>
      </c>
      <c r="G41" s="81">
        <v>1650.4</v>
      </c>
      <c r="H41" s="81">
        <v>1650.4</v>
      </c>
    </row>
    <row r="42" spans="1:8" s="38" customFormat="1" ht="72.75" customHeight="1" hidden="1">
      <c r="A42" s="79" t="s">
        <v>276</v>
      </c>
      <c r="B42" s="64" t="s">
        <v>111</v>
      </c>
      <c r="C42" s="70" t="s">
        <v>97</v>
      </c>
      <c r="D42" s="70" t="s">
        <v>104</v>
      </c>
      <c r="E42" s="70" t="s">
        <v>340</v>
      </c>
      <c r="F42" s="72"/>
      <c r="G42" s="80">
        <f>SUM(G43:G44)</f>
        <v>0</v>
      </c>
      <c r="H42" s="80">
        <f>SUM(H43:H44)</f>
        <v>0</v>
      </c>
    </row>
    <row r="43" spans="1:8" s="38" customFormat="1" ht="24.75" hidden="1">
      <c r="A43" s="77" t="s">
        <v>256</v>
      </c>
      <c r="B43" s="64" t="s">
        <v>111</v>
      </c>
      <c r="C43" s="64" t="s">
        <v>97</v>
      </c>
      <c r="D43" s="64" t="s">
        <v>104</v>
      </c>
      <c r="E43" s="64" t="s">
        <v>340</v>
      </c>
      <c r="F43" s="76">
        <v>120</v>
      </c>
      <c r="G43" s="81">
        <v>0</v>
      </c>
      <c r="H43" s="81">
        <v>0</v>
      </c>
    </row>
    <row r="44" spans="1:8" s="38" customFormat="1" ht="49.5" customHeight="1" hidden="1">
      <c r="A44" s="77" t="s">
        <v>258</v>
      </c>
      <c r="B44" s="64" t="s">
        <v>111</v>
      </c>
      <c r="C44" s="64" t="s">
        <v>97</v>
      </c>
      <c r="D44" s="64" t="s">
        <v>104</v>
      </c>
      <c r="E44" s="64" t="s">
        <v>340</v>
      </c>
      <c r="F44" s="76">
        <v>240</v>
      </c>
      <c r="G44" s="81">
        <v>0</v>
      </c>
      <c r="H44" s="81">
        <v>0</v>
      </c>
    </row>
    <row r="45" spans="1:8" s="38" customFormat="1" ht="24.75" hidden="1">
      <c r="A45" s="78" t="s">
        <v>264</v>
      </c>
      <c r="B45" s="64" t="s">
        <v>111</v>
      </c>
      <c r="C45" s="64" t="s">
        <v>97</v>
      </c>
      <c r="D45" s="64" t="s">
        <v>101</v>
      </c>
      <c r="E45" s="64" t="s">
        <v>341</v>
      </c>
      <c r="F45" s="76"/>
      <c r="G45" s="81">
        <f>G47</f>
        <v>89</v>
      </c>
      <c r="H45" s="81">
        <f>H47</f>
        <v>89</v>
      </c>
    </row>
    <row r="46" spans="1:8" s="38" customFormat="1" ht="36.75" hidden="1">
      <c r="A46" s="78" t="s">
        <v>265</v>
      </c>
      <c r="B46" s="64" t="s">
        <v>111</v>
      </c>
      <c r="C46" s="64" t="s">
        <v>97</v>
      </c>
      <c r="D46" s="64" t="s">
        <v>101</v>
      </c>
      <c r="E46" s="64" t="s">
        <v>342</v>
      </c>
      <c r="F46" s="76"/>
      <c r="G46" s="81">
        <f>G47</f>
        <v>89</v>
      </c>
      <c r="H46" s="81">
        <f>H47</f>
        <v>89</v>
      </c>
    </row>
    <row r="47" spans="1:8" s="38" customFormat="1" ht="24" hidden="1">
      <c r="A47" s="74" t="s">
        <v>61</v>
      </c>
      <c r="B47" s="64" t="s">
        <v>111</v>
      </c>
      <c r="C47" s="64" t="s">
        <v>97</v>
      </c>
      <c r="D47" s="64" t="s">
        <v>101</v>
      </c>
      <c r="E47" s="64" t="s">
        <v>342</v>
      </c>
      <c r="F47" s="76">
        <v>540</v>
      </c>
      <c r="G47" s="81">
        <v>89</v>
      </c>
      <c r="H47" s="81">
        <v>89</v>
      </c>
    </row>
    <row r="48" spans="1:8" s="38" customFormat="1" ht="31.5" customHeight="1" hidden="1">
      <c r="A48" s="71" t="s">
        <v>87</v>
      </c>
      <c r="B48" s="64" t="s">
        <v>111</v>
      </c>
      <c r="C48" s="70" t="s">
        <v>97</v>
      </c>
      <c r="D48" s="70" t="s">
        <v>102</v>
      </c>
      <c r="E48" s="70"/>
      <c r="F48" s="72"/>
      <c r="G48" s="80">
        <f aca="true" t="shared" si="1" ref="G48:H51">G49</f>
        <v>0</v>
      </c>
      <c r="H48" s="80">
        <f t="shared" si="1"/>
        <v>0</v>
      </c>
    </row>
    <row r="49" spans="1:8" s="38" customFormat="1" ht="17.25" customHeight="1" hidden="1">
      <c r="A49" s="74" t="s">
        <v>436</v>
      </c>
      <c r="B49" s="64" t="s">
        <v>111</v>
      </c>
      <c r="C49" s="64" t="s">
        <v>97</v>
      </c>
      <c r="D49" s="64" t="s">
        <v>102</v>
      </c>
      <c r="E49" s="64">
        <v>9000000</v>
      </c>
      <c r="F49" s="72"/>
      <c r="G49" s="81">
        <f t="shared" si="1"/>
        <v>0</v>
      </c>
      <c r="H49" s="81">
        <f t="shared" si="1"/>
        <v>0</v>
      </c>
    </row>
    <row r="50" spans="1:8" s="38" customFormat="1" ht="51.75" customHeight="1" hidden="1">
      <c r="A50" s="74" t="s">
        <v>437</v>
      </c>
      <c r="B50" s="64" t="s">
        <v>111</v>
      </c>
      <c r="C50" s="64" t="s">
        <v>97</v>
      </c>
      <c r="D50" s="64" t="s">
        <v>102</v>
      </c>
      <c r="E50" s="64">
        <v>9900000</v>
      </c>
      <c r="F50" s="72"/>
      <c r="G50" s="81">
        <f t="shared" si="1"/>
        <v>0</v>
      </c>
      <c r="H50" s="81">
        <f t="shared" si="1"/>
        <v>0</v>
      </c>
    </row>
    <row r="51" spans="1:8" s="38" customFormat="1" ht="24" hidden="1">
      <c r="A51" s="74" t="s">
        <v>96</v>
      </c>
      <c r="B51" s="64" t="s">
        <v>111</v>
      </c>
      <c r="C51" s="64" t="s">
        <v>97</v>
      </c>
      <c r="D51" s="64" t="s">
        <v>102</v>
      </c>
      <c r="E51" s="64">
        <v>9900022</v>
      </c>
      <c r="F51" s="76"/>
      <c r="G51" s="81">
        <f t="shared" si="1"/>
        <v>0</v>
      </c>
      <c r="H51" s="81">
        <f t="shared" si="1"/>
        <v>0</v>
      </c>
    </row>
    <row r="52" spans="1:8" s="38" customFormat="1" ht="33" customHeight="1" hidden="1">
      <c r="A52" s="74" t="s">
        <v>78</v>
      </c>
      <c r="B52" s="64" t="s">
        <v>111</v>
      </c>
      <c r="C52" s="64" t="s">
        <v>97</v>
      </c>
      <c r="D52" s="64" t="s">
        <v>102</v>
      </c>
      <c r="E52" s="64">
        <v>9900022</v>
      </c>
      <c r="F52" s="76">
        <v>244</v>
      </c>
      <c r="G52" s="81">
        <v>0</v>
      </c>
      <c r="H52" s="81">
        <v>0</v>
      </c>
    </row>
    <row r="53" spans="1:8" s="38" customFormat="1" ht="15.75">
      <c r="A53" s="71" t="s">
        <v>41</v>
      </c>
      <c r="B53" s="64" t="s">
        <v>111</v>
      </c>
      <c r="C53" s="70" t="s">
        <v>97</v>
      </c>
      <c r="D53" s="70" t="s">
        <v>103</v>
      </c>
      <c r="E53" s="70"/>
      <c r="F53" s="72"/>
      <c r="G53" s="80">
        <f>'прил.15'!G53</f>
        <v>120</v>
      </c>
      <c r="H53" s="80">
        <f>'прил.15'!H53</f>
        <v>120</v>
      </c>
    </row>
    <row r="54" spans="1:8" s="38" customFormat="1" ht="24.75" hidden="1">
      <c r="A54" s="77" t="s">
        <v>227</v>
      </c>
      <c r="B54" s="64" t="s">
        <v>111</v>
      </c>
      <c r="C54" s="64" t="s">
        <v>97</v>
      </c>
      <c r="D54" s="64" t="s">
        <v>103</v>
      </c>
      <c r="E54" s="64" t="s">
        <v>343</v>
      </c>
      <c r="F54" s="72"/>
      <c r="G54" s="80">
        <f aca="true" t="shared" si="2" ref="G54:H56">G55</f>
        <v>120</v>
      </c>
      <c r="H54" s="80">
        <f t="shared" si="2"/>
        <v>120</v>
      </c>
    </row>
    <row r="55" spans="1:8" s="38" customFormat="1" ht="36" hidden="1">
      <c r="A55" s="74" t="s">
        <v>437</v>
      </c>
      <c r="B55" s="64" t="s">
        <v>111</v>
      </c>
      <c r="C55" s="64" t="s">
        <v>97</v>
      </c>
      <c r="D55" s="64" t="s">
        <v>103</v>
      </c>
      <c r="E55" s="64" t="s">
        <v>346</v>
      </c>
      <c r="F55" s="72"/>
      <c r="G55" s="80">
        <f t="shared" si="2"/>
        <v>120</v>
      </c>
      <c r="H55" s="80">
        <f t="shared" si="2"/>
        <v>120</v>
      </c>
    </row>
    <row r="56" spans="1:8" s="38" customFormat="1" ht="24.75" hidden="1">
      <c r="A56" s="78" t="s">
        <v>277</v>
      </c>
      <c r="B56" s="64" t="s">
        <v>111</v>
      </c>
      <c r="C56" s="64" t="s">
        <v>97</v>
      </c>
      <c r="D56" s="64" t="s">
        <v>103</v>
      </c>
      <c r="E56" s="64" t="s">
        <v>377</v>
      </c>
      <c r="F56" s="76"/>
      <c r="G56" s="81">
        <f t="shared" si="2"/>
        <v>120</v>
      </c>
      <c r="H56" s="81">
        <f t="shared" si="2"/>
        <v>120</v>
      </c>
    </row>
    <row r="57" spans="1:8" s="38" customFormat="1" ht="24" hidden="1">
      <c r="A57" s="74" t="s">
        <v>95</v>
      </c>
      <c r="B57" s="64" t="s">
        <v>111</v>
      </c>
      <c r="C57" s="64" t="s">
        <v>97</v>
      </c>
      <c r="D57" s="64" t="s">
        <v>103</v>
      </c>
      <c r="E57" s="64" t="s">
        <v>377</v>
      </c>
      <c r="F57" s="76">
        <v>870</v>
      </c>
      <c r="G57" s="81">
        <v>120</v>
      </c>
      <c r="H57" s="81">
        <v>120</v>
      </c>
    </row>
    <row r="58" spans="1:8" s="38" customFormat="1" ht="19.5" customHeight="1" hidden="1">
      <c r="A58" s="71" t="s">
        <v>71</v>
      </c>
      <c r="B58" s="64" t="s">
        <v>111</v>
      </c>
      <c r="C58" s="70" t="s">
        <v>97</v>
      </c>
      <c r="D58" s="70" t="s">
        <v>104</v>
      </c>
      <c r="E58" s="70"/>
      <c r="F58" s="72"/>
      <c r="G58" s="80">
        <f aca="true" t="shared" si="3" ref="G58:H61">G59</f>
        <v>0</v>
      </c>
      <c r="H58" s="80">
        <f t="shared" si="3"/>
        <v>0</v>
      </c>
    </row>
    <row r="59" spans="1:8" s="38" customFormat="1" ht="24" hidden="1">
      <c r="A59" s="74" t="s">
        <v>436</v>
      </c>
      <c r="B59" s="64" t="s">
        <v>111</v>
      </c>
      <c r="C59" s="64" t="s">
        <v>97</v>
      </c>
      <c r="D59" s="64" t="s">
        <v>104</v>
      </c>
      <c r="E59" s="64" t="s">
        <v>343</v>
      </c>
      <c r="F59" s="72"/>
      <c r="G59" s="81">
        <f t="shared" si="3"/>
        <v>0</v>
      </c>
      <c r="H59" s="81">
        <f t="shared" si="3"/>
        <v>0</v>
      </c>
    </row>
    <row r="60" spans="1:8" s="38" customFormat="1" ht="36" hidden="1">
      <c r="A60" s="74" t="s">
        <v>437</v>
      </c>
      <c r="B60" s="64" t="s">
        <v>111</v>
      </c>
      <c r="C60" s="64" t="s">
        <v>97</v>
      </c>
      <c r="D60" s="64" t="s">
        <v>104</v>
      </c>
      <c r="E60" s="64" t="s">
        <v>346</v>
      </c>
      <c r="F60" s="72"/>
      <c r="G60" s="81">
        <f t="shared" si="3"/>
        <v>0</v>
      </c>
      <c r="H60" s="81">
        <f t="shared" si="3"/>
        <v>0</v>
      </c>
    </row>
    <row r="61" spans="1:8" s="38" customFormat="1" ht="24.75" hidden="1">
      <c r="A61" s="78" t="s">
        <v>274</v>
      </c>
      <c r="B61" s="64" t="s">
        <v>111</v>
      </c>
      <c r="C61" s="64" t="s">
        <v>97</v>
      </c>
      <c r="D61" s="64" t="s">
        <v>104</v>
      </c>
      <c r="E61" s="64" t="s">
        <v>378</v>
      </c>
      <c r="F61" s="76"/>
      <c r="G61" s="81">
        <f t="shared" si="3"/>
        <v>0</v>
      </c>
      <c r="H61" s="81">
        <f t="shared" si="3"/>
        <v>0</v>
      </c>
    </row>
    <row r="62" spans="1:8" s="38" customFormat="1" ht="33" customHeight="1" hidden="1">
      <c r="A62" s="74" t="s">
        <v>78</v>
      </c>
      <c r="B62" s="64" t="s">
        <v>111</v>
      </c>
      <c r="C62" s="64" t="s">
        <v>97</v>
      </c>
      <c r="D62" s="64" t="s">
        <v>104</v>
      </c>
      <c r="E62" s="64" t="s">
        <v>378</v>
      </c>
      <c r="F62" s="76">
        <v>244</v>
      </c>
      <c r="G62" s="81">
        <v>0</v>
      </c>
      <c r="H62" s="81">
        <v>0</v>
      </c>
    </row>
    <row r="63" spans="1:8" s="38" customFormat="1" ht="14.25" customHeight="1">
      <c r="A63" s="71" t="s">
        <v>71</v>
      </c>
      <c r="B63" s="70" t="s">
        <v>111</v>
      </c>
      <c r="C63" s="70" t="s">
        <v>97</v>
      </c>
      <c r="D63" s="70" t="s">
        <v>104</v>
      </c>
      <c r="E63" s="70"/>
      <c r="F63" s="72"/>
      <c r="G63" s="80">
        <f>'прил.15'!G63</f>
        <v>1203.5</v>
      </c>
      <c r="H63" s="80">
        <f>'прил.15'!H63</f>
        <v>1203.5</v>
      </c>
    </row>
    <row r="64" spans="1:8" s="38" customFormat="1" ht="66.75" customHeight="1" hidden="1">
      <c r="A64" s="74" t="s">
        <v>421</v>
      </c>
      <c r="B64" s="64" t="s">
        <v>111</v>
      </c>
      <c r="C64" s="64" t="s">
        <v>97</v>
      </c>
      <c r="D64" s="64" t="s">
        <v>104</v>
      </c>
      <c r="E64" s="64" t="s">
        <v>378</v>
      </c>
      <c r="F64" s="76">
        <v>831</v>
      </c>
      <c r="G64" s="81">
        <v>1212.3</v>
      </c>
      <c r="H64" s="81">
        <v>1212.3</v>
      </c>
    </row>
    <row r="65" spans="1:8" s="38" customFormat="1" ht="15.75">
      <c r="A65" s="71" t="s">
        <v>42</v>
      </c>
      <c r="B65" s="64" t="s">
        <v>111</v>
      </c>
      <c r="C65" s="70" t="s">
        <v>99</v>
      </c>
      <c r="D65" s="64" t="s">
        <v>98</v>
      </c>
      <c r="E65" s="64"/>
      <c r="F65" s="76"/>
      <c r="G65" s="80">
        <f aca="true" t="shared" si="4" ref="G65:H68">G66</f>
        <v>271.6</v>
      </c>
      <c r="H65" s="80">
        <f t="shared" si="4"/>
        <v>285.8</v>
      </c>
    </row>
    <row r="66" spans="1:8" s="38" customFormat="1" ht="24">
      <c r="A66" s="71" t="s">
        <v>43</v>
      </c>
      <c r="B66" s="64" t="s">
        <v>111</v>
      </c>
      <c r="C66" s="70" t="s">
        <v>99</v>
      </c>
      <c r="D66" s="70" t="s">
        <v>100</v>
      </c>
      <c r="E66" s="70"/>
      <c r="F66" s="72" t="s">
        <v>68</v>
      </c>
      <c r="G66" s="80">
        <f>'прил.15'!G66</f>
        <v>271.6</v>
      </c>
      <c r="H66" s="80">
        <f>'прил.15'!H66</f>
        <v>285.8</v>
      </c>
    </row>
    <row r="67" spans="1:8" s="38" customFormat="1" ht="24.75" hidden="1">
      <c r="A67" s="77" t="s">
        <v>227</v>
      </c>
      <c r="B67" s="64" t="s">
        <v>111</v>
      </c>
      <c r="C67" s="64" t="s">
        <v>99</v>
      </c>
      <c r="D67" s="64" t="s">
        <v>100</v>
      </c>
      <c r="E67" s="64" t="s">
        <v>343</v>
      </c>
      <c r="F67" s="72"/>
      <c r="G67" s="81">
        <f t="shared" si="4"/>
        <v>233.70000000000002</v>
      </c>
      <c r="H67" s="81">
        <f t="shared" si="4"/>
        <v>233.70000000000002</v>
      </c>
    </row>
    <row r="68" spans="1:8" s="38" customFormat="1" ht="36" hidden="1">
      <c r="A68" s="74" t="s">
        <v>437</v>
      </c>
      <c r="B68" s="64" t="s">
        <v>111</v>
      </c>
      <c r="C68" s="64" t="s">
        <v>99</v>
      </c>
      <c r="D68" s="64" t="s">
        <v>100</v>
      </c>
      <c r="E68" s="64" t="s">
        <v>346</v>
      </c>
      <c r="F68" s="72"/>
      <c r="G68" s="81">
        <f t="shared" si="4"/>
        <v>233.70000000000002</v>
      </c>
      <c r="H68" s="81">
        <f t="shared" si="4"/>
        <v>233.70000000000002</v>
      </c>
    </row>
    <row r="69" spans="1:8" s="38" customFormat="1" ht="69" customHeight="1" hidden="1">
      <c r="A69" s="82" t="s">
        <v>458</v>
      </c>
      <c r="B69" s="64" t="s">
        <v>111</v>
      </c>
      <c r="C69" s="64" t="s">
        <v>99</v>
      </c>
      <c r="D69" s="64" t="s">
        <v>100</v>
      </c>
      <c r="E69" s="64" t="s">
        <v>379</v>
      </c>
      <c r="F69" s="72"/>
      <c r="G69" s="81">
        <f>SUM(G70:G71)</f>
        <v>233.70000000000002</v>
      </c>
      <c r="H69" s="81">
        <f>SUM(H70:H71)</f>
        <v>233.70000000000002</v>
      </c>
    </row>
    <row r="70" spans="1:8" s="38" customFormat="1" ht="38.25" customHeight="1" hidden="1">
      <c r="A70" s="77" t="s">
        <v>256</v>
      </c>
      <c r="B70" s="64" t="s">
        <v>111</v>
      </c>
      <c r="C70" s="64" t="s">
        <v>99</v>
      </c>
      <c r="D70" s="64" t="s">
        <v>100</v>
      </c>
      <c r="E70" s="64" t="s">
        <v>379</v>
      </c>
      <c r="F70" s="76">
        <v>120</v>
      </c>
      <c r="G70" s="81">
        <v>227.8</v>
      </c>
      <c r="H70" s="81">
        <v>227.8</v>
      </c>
    </row>
    <row r="71" spans="1:8" s="38" customFormat="1" ht="45" customHeight="1" hidden="1">
      <c r="A71" s="77" t="s">
        <v>258</v>
      </c>
      <c r="B71" s="64" t="s">
        <v>111</v>
      </c>
      <c r="C71" s="64" t="s">
        <v>99</v>
      </c>
      <c r="D71" s="64" t="s">
        <v>100</v>
      </c>
      <c r="E71" s="64" t="s">
        <v>379</v>
      </c>
      <c r="F71" s="76">
        <v>240</v>
      </c>
      <c r="G71" s="83">
        <v>5.9</v>
      </c>
      <c r="H71" s="83">
        <v>5.9</v>
      </c>
    </row>
    <row r="72" spans="1:8" s="38" customFormat="1" ht="24">
      <c r="A72" s="71" t="s">
        <v>44</v>
      </c>
      <c r="B72" s="64" t="s">
        <v>111</v>
      </c>
      <c r="C72" s="70" t="s">
        <v>100</v>
      </c>
      <c r="D72" s="64" t="s">
        <v>98</v>
      </c>
      <c r="E72" s="64"/>
      <c r="F72" s="76"/>
      <c r="G72" s="80">
        <f aca="true" t="shared" si="5" ref="G72:H74">G73</f>
        <v>155</v>
      </c>
      <c r="H72" s="80">
        <f t="shared" si="5"/>
        <v>155</v>
      </c>
    </row>
    <row r="73" spans="1:8" s="38" customFormat="1" ht="48">
      <c r="A73" s="71" t="s">
        <v>45</v>
      </c>
      <c r="B73" s="64" t="s">
        <v>111</v>
      </c>
      <c r="C73" s="70" t="s">
        <v>100</v>
      </c>
      <c r="D73" s="70" t="s">
        <v>105</v>
      </c>
      <c r="E73" s="70"/>
      <c r="F73" s="72"/>
      <c r="G73" s="80">
        <f>'прил.15'!G73</f>
        <v>155</v>
      </c>
      <c r="H73" s="80">
        <f>'прил.15'!H73</f>
        <v>155</v>
      </c>
    </row>
    <row r="74" spans="1:8" s="38" customFormat="1" ht="52.5" customHeight="1" hidden="1">
      <c r="A74" s="84" t="s">
        <v>278</v>
      </c>
      <c r="B74" s="64" t="s">
        <v>111</v>
      </c>
      <c r="C74" s="70" t="s">
        <v>100</v>
      </c>
      <c r="D74" s="70" t="s">
        <v>105</v>
      </c>
      <c r="E74" s="64" t="s">
        <v>336</v>
      </c>
      <c r="F74" s="72"/>
      <c r="G74" s="81">
        <f t="shared" si="5"/>
        <v>265</v>
      </c>
      <c r="H74" s="81">
        <f t="shared" si="5"/>
        <v>265</v>
      </c>
    </row>
    <row r="75" spans="1:8" s="38" customFormat="1" ht="51.75" customHeight="1" hidden="1">
      <c r="A75" s="71" t="s">
        <v>268</v>
      </c>
      <c r="B75" s="64" t="s">
        <v>111</v>
      </c>
      <c r="C75" s="64" t="s">
        <v>100</v>
      </c>
      <c r="D75" s="64" t="s">
        <v>105</v>
      </c>
      <c r="E75" s="64" t="s">
        <v>344</v>
      </c>
      <c r="F75" s="72"/>
      <c r="G75" s="81">
        <f>G76+G78</f>
        <v>265</v>
      </c>
      <c r="H75" s="81">
        <f>H76+H78</f>
        <v>265</v>
      </c>
    </row>
    <row r="76" spans="1:8" s="38" customFormat="1" ht="99.75" customHeight="1" hidden="1">
      <c r="A76" s="74" t="s">
        <v>272</v>
      </c>
      <c r="B76" s="64" t="s">
        <v>111</v>
      </c>
      <c r="C76" s="64" t="s">
        <v>100</v>
      </c>
      <c r="D76" s="64" t="s">
        <v>105</v>
      </c>
      <c r="E76" s="64" t="s">
        <v>345</v>
      </c>
      <c r="F76" s="76"/>
      <c r="G76" s="81">
        <f>G77</f>
        <v>120</v>
      </c>
      <c r="H76" s="81">
        <f>H77</f>
        <v>120</v>
      </c>
    </row>
    <row r="77" spans="1:8" s="38" customFormat="1" ht="36" customHeight="1" hidden="1">
      <c r="A77" s="77" t="s">
        <v>258</v>
      </c>
      <c r="B77" s="64" t="s">
        <v>111</v>
      </c>
      <c r="C77" s="64" t="s">
        <v>100</v>
      </c>
      <c r="D77" s="64" t="s">
        <v>105</v>
      </c>
      <c r="E77" s="64" t="s">
        <v>345</v>
      </c>
      <c r="F77" s="76">
        <v>240</v>
      </c>
      <c r="G77" s="81">
        <v>120</v>
      </c>
      <c r="H77" s="81">
        <v>120</v>
      </c>
    </row>
    <row r="78" spans="1:8" s="38" customFormat="1" ht="24.75" hidden="1">
      <c r="A78" s="77" t="s">
        <v>227</v>
      </c>
      <c r="B78" s="64" t="s">
        <v>111</v>
      </c>
      <c r="C78" s="64" t="s">
        <v>100</v>
      </c>
      <c r="D78" s="64" t="s">
        <v>105</v>
      </c>
      <c r="E78" s="64" t="s">
        <v>346</v>
      </c>
      <c r="F78" s="76"/>
      <c r="G78" s="81">
        <f>G79</f>
        <v>145</v>
      </c>
      <c r="H78" s="81">
        <f>H79</f>
        <v>145</v>
      </c>
    </row>
    <row r="79" spans="1:8" s="38" customFormat="1" ht="24.75" hidden="1">
      <c r="A79" s="78" t="s">
        <v>264</v>
      </c>
      <c r="B79" s="64" t="s">
        <v>111</v>
      </c>
      <c r="C79" s="64" t="s">
        <v>100</v>
      </c>
      <c r="D79" s="64" t="s">
        <v>105</v>
      </c>
      <c r="E79" s="64" t="s">
        <v>341</v>
      </c>
      <c r="F79" s="76"/>
      <c r="G79" s="81">
        <f>G81</f>
        <v>145</v>
      </c>
      <c r="H79" s="81">
        <f>H81</f>
        <v>145</v>
      </c>
    </row>
    <row r="80" spans="1:8" s="38" customFormat="1" ht="88.5" customHeight="1" hidden="1">
      <c r="A80" s="78" t="s">
        <v>453</v>
      </c>
      <c r="B80" s="64" t="s">
        <v>111</v>
      </c>
      <c r="C80" s="64" t="s">
        <v>100</v>
      </c>
      <c r="D80" s="64" t="s">
        <v>105</v>
      </c>
      <c r="E80" s="64" t="s">
        <v>347</v>
      </c>
      <c r="F80" s="76"/>
      <c r="G80" s="81">
        <f>G81</f>
        <v>145</v>
      </c>
      <c r="H80" s="81">
        <f>H81</f>
        <v>145</v>
      </c>
    </row>
    <row r="81" spans="1:8" s="38" customFormat="1" ht="24" hidden="1">
      <c r="A81" s="74" t="s">
        <v>61</v>
      </c>
      <c r="B81" s="64" t="s">
        <v>111</v>
      </c>
      <c r="C81" s="64" t="s">
        <v>100</v>
      </c>
      <c r="D81" s="64" t="s">
        <v>105</v>
      </c>
      <c r="E81" s="64" t="s">
        <v>347</v>
      </c>
      <c r="F81" s="76">
        <v>540</v>
      </c>
      <c r="G81" s="81">
        <v>145</v>
      </c>
      <c r="H81" s="81">
        <v>145</v>
      </c>
    </row>
    <row r="82" spans="1:8" s="38" customFormat="1" ht="15.75">
      <c r="A82" s="71" t="s">
        <v>46</v>
      </c>
      <c r="B82" s="64" t="s">
        <v>111</v>
      </c>
      <c r="C82" s="70" t="s">
        <v>101</v>
      </c>
      <c r="D82" s="64" t="s">
        <v>98</v>
      </c>
      <c r="E82" s="64"/>
      <c r="F82" s="76"/>
      <c r="G82" s="80">
        <f>G88+G102</f>
        <v>6393.7</v>
      </c>
      <c r="H82" s="80">
        <f>H88+H102</f>
        <v>6393.7</v>
      </c>
    </row>
    <row r="83" spans="1:8" s="38" customFormat="1" ht="15.75" hidden="1">
      <c r="A83" s="71" t="s">
        <v>47</v>
      </c>
      <c r="B83" s="64" t="s">
        <v>111</v>
      </c>
      <c r="C83" s="70" t="s">
        <v>101</v>
      </c>
      <c r="D83" s="70" t="s">
        <v>99</v>
      </c>
      <c r="E83" s="70"/>
      <c r="F83" s="72"/>
      <c r="G83" s="80">
        <f aca="true" t="shared" si="6" ref="G83:H86">G84</f>
        <v>0</v>
      </c>
      <c r="H83" s="80">
        <f t="shared" si="6"/>
        <v>0</v>
      </c>
    </row>
    <row r="84" spans="1:8" s="38" customFormat="1" ht="36.75" hidden="1">
      <c r="A84" s="84" t="s">
        <v>221</v>
      </c>
      <c r="B84" s="64" t="s">
        <v>111</v>
      </c>
      <c r="C84" s="64" t="s">
        <v>101</v>
      </c>
      <c r="D84" s="64" t="s">
        <v>99</v>
      </c>
      <c r="E84" s="64">
        <v>9000000</v>
      </c>
      <c r="F84" s="72"/>
      <c r="G84" s="81">
        <f t="shared" si="6"/>
        <v>0</v>
      </c>
      <c r="H84" s="81">
        <f t="shared" si="6"/>
        <v>0</v>
      </c>
    </row>
    <row r="85" spans="1:8" s="38" customFormat="1" ht="36" hidden="1">
      <c r="A85" s="74" t="s">
        <v>437</v>
      </c>
      <c r="B85" s="64" t="s">
        <v>111</v>
      </c>
      <c r="C85" s="64" t="s">
        <v>101</v>
      </c>
      <c r="D85" s="64" t="s">
        <v>99</v>
      </c>
      <c r="E85" s="64">
        <v>9900000</v>
      </c>
      <c r="F85" s="72"/>
      <c r="G85" s="81">
        <f t="shared" si="6"/>
        <v>0</v>
      </c>
      <c r="H85" s="81">
        <f t="shared" si="6"/>
        <v>0</v>
      </c>
    </row>
    <row r="86" spans="1:8" s="38" customFormat="1" ht="31.5" customHeight="1" hidden="1">
      <c r="A86" s="74" t="s">
        <v>455</v>
      </c>
      <c r="B86" s="64" t="s">
        <v>111</v>
      </c>
      <c r="C86" s="64" t="s">
        <v>101</v>
      </c>
      <c r="D86" s="64" t="s">
        <v>99</v>
      </c>
      <c r="E86" s="64">
        <v>9908022</v>
      </c>
      <c r="F86" s="76"/>
      <c r="G86" s="81">
        <f t="shared" si="6"/>
        <v>0</v>
      </c>
      <c r="H86" s="81">
        <f t="shared" si="6"/>
        <v>0</v>
      </c>
    </row>
    <row r="87" spans="1:8" s="38" customFormat="1" ht="15.75" hidden="1">
      <c r="A87" s="74" t="s">
        <v>48</v>
      </c>
      <c r="B87" s="64" t="s">
        <v>111</v>
      </c>
      <c r="C87" s="64" t="s">
        <v>101</v>
      </c>
      <c r="D87" s="64" t="s">
        <v>99</v>
      </c>
      <c r="E87" s="64">
        <v>9908022</v>
      </c>
      <c r="F87" s="76">
        <v>810</v>
      </c>
      <c r="G87" s="81">
        <v>0</v>
      </c>
      <c r="H87" s="81">
        <v>0</v>
      </c>
    </row>
    <row r="88" spans="1:8" s="38" customFormat="1" ht="14.25" customHeight="1">
      <c r="A88" s="71" t="s">
        <v>70</v>
      </c>
      <c r="B88" s="64" t="s">
        <v>111</v>
      </c>
      <c r="C88" s="70" t="s">
        <v>101</v>
      </c>
      <c r="D88" s="70" t="s">
        <v>105</v>
      </c>
      <c r="E88" s="70"/>
      <c r="F88" s="72"/>
      <c r="G88" s="80">
        <f>'прил.15'!G89</f>
        <v>5943.7</v>
      </c>
      <c r="H88" s="80">
        <f>'прил.15'!H89</f>
        <v>5943.7</v>
      </c>
    </row>
    <row r="89" spans="1:8" s="38" customFormat="1" ht="54" customHeight="1" hidden="1">
      <c r="A89" s="84" t="s">
        <v>278</v>
      </c>
      <c r="B89" s="64" t="s">
        <v>111</v>
      </c>
      <c r="C89" s="64" t="s">
        <v>101</v>
      </c>
      <c r="D89" s="64" t="s">
        <v>105</v>
      </c>
      <c r="E89" s="64" t="s">
        <v>336</v>
      </c>
      <c r="F89" s="72"/>
      <c r="G89" s="81">
        <f>G90</f>
        <v>4300.599999999999</v>
      </c>
      <c r="H89" s="81">
        <f>H90</f>
        <v>4300.599999999999</v>
      </c>
    </row>
    <row r="90" spans="1:8" s="38" customFormat="1" ht="37.5" customHeight="1" hidden="1">
      <c r="A90" s="71" t="s">
        <v>223</v>
      </c>
      <c r="B90" s="64" t="s">
        <v>111</v>
      </c>
      <c r="C90" s="64" t="s">
        <v>101</v>
      </c>
      <c r="D90" s="64" t="s">
        <v>105</v>
      </c>
      <c r="E90" s="64" t="s">
        <v>348</v>
      </c>
      <c r="F90" s="72"/>
      <c r="G90" s="81">
        <f>G97+G101+G100</f>
        <v>4300.599999999999</v>
      </c>
      <c r="H90" s="81">
        <f>H97+H101+H100</f>
        <v>4300.599999999999</v>
      </c>
    </row>
    <row r="91" spans="1:8" s="38" customFormat="1" ht="36.75" hidden="1">
      <c r="A91" s="78" t="s">
        <v>224</v>
      </c>
      <c r="B91" s="64" t="s">
        <v>111</v>
      </c>
      <c r="C91" s="64" t="s">
        <v>101</v>
      </c>
      <c r="D91" s="64" t="s">
        <v>105</v>
      </c>
      <c r="E91" s="64">
        <v>9907014</v>
      </c>
      <c r="F91" s="72"/>
      <c r="G91" s="81">
        <f>G92</f>
        <v>0</v>
      </c>
      <c r="H91" s="81">
        <f>H92</f>
        <v>0</v>
      </c>
    </row>
    <row r="92" spans="1:8" s="38" customFormat="1" ht="37.5" customHeight="1" hidden="1">
      <c r="A92" s="71" t="s">
        <v>223</v>
      </c>
      <c r="B92" s="64" t="s">
        <v>111</v>
      </c>
      <c r="C92" s="64" t="s">
        <v>101</v>
      </c>
      <c r="D92" s="64" t="s">
        <v>105</v>
      </c>
      <c r="E92" s="64">
        <v>9907014</v>
      </c>
      <c r="F92" s="76">
        <v>244</v>
      </c>
      <c r="G92" s="81">
        <v>0</v>
      </c>
      <c r="H92" s="81">
        <v>0</v>
      </c>
    </row>
    <row r="93" spans="1:8" s="38" customFormat="1" ht="36.75" hidden="1">
      <c r="A93" s="78" t="s">
        <v>224</v>
      </c>
      <c r="B93" s="64" t="s">
        <v>111</v>
      </c>
      <c r="C93" s="64" t="s">
        <v>101</v>
      </c>
      <c r="D93" s="64" t="s">
        <v>105</v>
      </c>
      <c r="E93" s="64">
        <v>9907088</v>
      </c>
      <c r="F93" s="72"/>
      <c r="G93" s="81">
        <f>G94</f>
        <v>0</v>
      </c>
      <c r="H93" s="81">
        <f>H94</f>
        <v>0</v>
      </c>
    </row>
    <row r="94" spans="1:8" s="38" customFormat="1" ht="39.75" customHeight="1" hidden="1">
      <c r="A94" s="71" t="s">
        <v>223</v>
      </c>
      <c r="B94" s="64" t="s">
        <v>111</v>
      </c>
      <c r="C94" s="64" t="s">
        <v>101</v>
      </c>
      <c r="D94" s="64" t="s">
        <v>105</v>
      </c>
      <c r="E94" s="64">
        <v>9907088</v>
      </c>
      <c r="F94" s="76">
        <v>244</v>
      </c>
      <c r="G94" s="81">
        <v>0</v>
      </c>
      <c r="H94" s="81">
        <v>0</v>
      </c>
    </row>
    <row r="95" spans="1:8" s="38" customFormat="1" ht="36.75" hidden="1">
      <c r="A95" s="78" t="s">
        <v>224</v>
      </c>
      <c r="B95" s="64" t="s">
        <v>111</v>
      </c>
      <c r="C95" s="64" t="s">
        <v>101</v>
      </c>
      <c r="D95" s="64" t="s">
        <v>105</v>
      </c>
      <c r="E95" s="64">
        <v>9907420</v>
      </c>
      <c r="F95" s="72"/>
      <c r="G95" s="81">
        <f>G96</f>
        <v>0</v>
      </c>
      <c r="H95" s="81">
        <f>H96</f>
        <v>0</v>
      </c>
    </row>
    <row r="96" spans="1:8" s="38" customFormat="1" ht="39.75" customHeight="1" hidden="1">
      <c r="A96" s="71" t="s">
        <v>223</v>
      </c>
      <c r="B96" s="64" t="s">
        <v>111</v>
      </c>
      <c r="C96" s="64" t="s">
        <v>101</v>
      </c>
      <c r="D96" s="64" t="s">
        <v>105</v>
      </c>
      <c r="E96" s="64">
        <v>9907420</v>
      </c>
      <c r="F96" s="76">
        <v>244</v>
      </c>
      <c r="G96" s="81">
        <v>0</v>
      </c>
      <c r="H96" s="81">
        <v>0</v>
      </c>
    </row>
    <row r="97" spans="1:8" s="38" customFormat="1" ht="87.75" customHeight="1" hidden="1">
      <c r="A97" s="78" t="s">
        <v>454</v>
      </c>
      <c r="B97" s="64" t="s">
        <v>111</v>
      </c>
      <c r="C97" s="64" t="s">
        <v>101</v>
      </c>
      <c r="D97" s="64" t="s">
        <v>105</v>
      </c>
      <c r="E97" s="64" t="s">
        <v>349</v>
      </c>
      <c r="F97" s="76"/>
      <c r="G97" s="81">
        <f>G98</f>
        <v>2217.4</v>
      </c>
      <c r="H97" s="81">
        <f>H98</f>
        <v>2217.4</v>
      </c>
    </row>
    <row r="98" spans="1:12" s="38" customFormat="1" ht="36.75" customHeight="1" hidden="1">
      <c r="A98" s="77" t="s">
        <v>258</v>
      </c>
      <c r="B98" s="64" t="s">
        <v>111</v>
      </c>
      <c r="C98" s="64" t="s">
        <v>101</v>
      </c>
      <c r="D98" s="64" t="s">
        <v>105</v>
      </c>
      <c r="E98" s="64" t="s">
        <v>349</v>
      </c>
      <c r="F98" s="76">
        <v>240</v>
      </c>
      <c r="G98" s="81">
        <v>2217.4</v>
      </c>
      <c r="H98" s="81">
        <v>2217.4</v>
      </c>
      <c r="L98" s="38" t="s">
        <v>74</v>
      </c>
    </row>
    <row r="99" spans="1:8" s="38" customFormat="1" ht="83.25" customHeight="1" hidden="1">
      <c r="A99" s="85" t="s">
        <v>118</v>
      </c>
      <c r="B99" s="64" t="s">
        <v>111</v>
      </c>
      <c r="C99" s="64" t="s">
        <v>101</v>
      </c>
      <c r="D99" s="64" t="s">
        <v>105</v>
      </c>
      <c r="E99" s="64">
        <v>9901005</v>
      </c>
      <c r="F99" s="76"/>
      <c r="G99" s="81" t="e">
        <f>#REF!</f>
        <v>#REF!</v>
      </c>
      <c r="H99" s="81" t="e">
        <f>#REF!</f>
        <v>#REF!</v>
      </c>
    </row>
    <row r="100" spans="1:8" s="38" customFormat="1" ht="39.75" customHeight="1" hidden="1">
      <c r="A100" s="77" t="s">
        <v>258</v>
      </c>
      <c r="B100" s="64" t="s">
        <v>111</v>
      </c>
      <c r="C100" s="64" t="s">
        <v>101</v>
      </c>
      <c r="D100" s="64" t="s">
        <v>105</v>
      </c>
      <c r="E100" s="64" t="s">
        <v>20</v>
      </c>
      <c r="F100" s="76">
        <v>240</v>
      </c>
      <c r="G100" s="81">
        <v>694.4</v>
      </c>
      <c r="H100" s="81">
        <v>694.4</v>
      </c>
    </row>
    <row r="101" spans="1:8" s="38" customFormat="1" ht="120" hidden="1">
      <c r="A101" s="86" t="s">
        <v>323</v>
      </c>
      <c r="B101" s="64" t="s">
        <v>111</v>
      </c>
      <c r="C101" s="64" t="s">
        <v>101</v>
      </c>
      <c r="D101" s="64" t="s">
        <v>105</v>
      </c>
      <c r="E101" s="64" t="s">
        <v>383</v>
      </c>
      <c r="F101" s="76">
        <v>240</v>
      </c>
      <c r="G101" s="81">
        <v>1388.8</v>
      </c>
      <c r="H101" s="81">
        <v>1388.8</v>
      </c>
    </row>
    <row r="102" spans="1:8" s="38" customFormat="1" ht="24">
      <c r="A102" s="71" t="s">
        <v>49</v>
      </c>
      <c r="B102" s="64" t="s">
        <v>111</v>
      </c>
      <c r="C102" s="70" t="s">
        <v>101</v>
      </c>
      <c r="D102" s="70" t="s">
        <v>107</v>
      </c>
      <c r="E102" s="70"/>
      <c r="F102" s="72"/>
      <c r="G102" s="80">
        <f>'прил.15'!G103</f>
        <v>450</v>
      </c>
      <c r="H102" s="80">
        <f>'прил.15'!H103</f>
        <v>450</v>
      </c>
    </row>
    <row r="103" spans="1:8" s="38" customFormat="1" ht="36.75" hidden="1">
      <c r="A103" s="87" t="s">
        <v>227</v>
      </c>
      <c r="B103" s="64" t="s">
        <v>111</v>
      </c>
      <c r="C103" s="64" t="s">
        <v>101</v>
      </c>
      <c r="D103" s="64" t="s">
        <v>107</v>
      </c>
      <c r="E103" s="64" t="s">
        <v>346</v>
      </c>
      <c r="F103" s="72"/>
      <c r="G103" s="81">
        <f aca="true" t="shared" si="7" ref="G103:H105">G104</f>
        <v>400</v>
      </c>
      <c r="H103" s="81">
        <f t="shared" si="7"/>
        <v>400</v>
      </c>
    </row>
    <row r="104" spans="1:8" s="38" customFormat="1" ht="60.75" customHeight="1" hidden="1">
      <c r="A104" s="71" t="s">
        <v>257</v>
      </c>
      <c r="B104" s="64" t="s">
        <v>111</v>
      </c>
      <c r="C104" s="64" t="s">
        <v>101</v>
      </c>
      <c r="D104" s="64" t="s">
        <v>107</v>
      </c>
      <c r="E104" s="64" t="s">
        <v>346</v>
      </c>
      <c r="F104" s="72"/>
      <c r="G104" s="81">
        <f t="shared" si="7"/>
        <v>400</v>
      </c>
      <c r="H104" s="81">
        <f t="shared" si="7"/>
        <v>400</v>
      </c>
    </row>
    <row r="105" spans="1:8" s="38" customFormat="1" ht="45.75" customHeight="1" hidden="1">
      <c r="A105" s="88" t="s">
        <v>282</v>
      </c>
      <c r="B105" s="64" t="s">
        <v>111</v>
      </c>
      <c r="C105" s="64" t="s">
        <v>101</v>
      </c>
      <c r="D105" s="64" t="s">
        <v>107</v>
      </c>
      <c r="E105" s="64" t="s">
        <v>350</v>
      </c>
      <c r="F105" s="76"/>
      <c r="G105" s="81">
        <f t="shared" si="7"/>
        <v>400</v>
      </c>
      <c r="H105" s="81">
        <f t="shared" si="7"/>
        <v>400</v>
      </c>
    </row>
    <row r="106" spans="1:8" s="38" customFormat="1" ht="36.75" hidden="1">
      <c r="A106" s="77" t="s">
        <v>258</v>
      </c>
      <c r="B106" s="64" t="s">
        <v>111</v>
      </c>
      <c r="C106" s="64" t="s">
        <v>101</v>
      </c>
      <c r="D106" s="64" t="s">
        <v>107</v>
      </c>
      <c r="E106" s="64" t="s">
        <v>350</v>
      </c>
      <c r="F106" s="76">
        <v>240</v>
      </c>
      <c r="G106" s="81">
        <v>400</v>
      </c>
      <c r="H106" s="81">
        <v>400</v>
      </c>
    </row>
    <row r="107" spans="1:8" s="38" customFormat="1" ht="15.75">
      <c r="A107" s="71" t="s">
        <v>50</v>
      </c>
      <c r="B107" s="64" t="s">
        <v>111</v>
      </c>
      <c r="C107" s="70" t="s">
        <v>106</v>
      </c>
      <c r="D107" s="70" t="s">
        <v>98</v>
      </c>
      <c r="E107" s="64"/>
      <c r="F107" s="76"/>
      <c r="G107" s="80">
        <f>G108+G127+G151</f>
        <v>23190.2</v>
      </c>
      <c r="H107" s="80">
        <f>H108+H127+H151</f>
        <v>20984.8</v>
      </c>
    </row>
    <row r="108" spans="1:8" s="38" customFormat="1" ht="15.75">
      <c r="A108" s="71" t="s">
        <v>51</v>
      </c>
      <c r="B108" s="64" t="s">
        <v>111</v>
      </c>
      <c r="C108" s="70" t="s">
        <v>106</v>
      </c>
      <c r="D108" s="70" t="s">
        <v>97</v>
      </c>
      <c r="E108" s="70"/>
      <c r="F108" s="72"/>
      <c r="G108" s="80">
        <f>'прил.15'!G109</f>
        <v>1830</v>
      </c>
      <c r="H108" s="80">
        <f>'прил.15'!H109</f>
        <v>1830</v>
      </c>
    </row>
    <row r="109" spans="1:8" s="38" customFormat="1" ht="108" hidden="1">
      <c r="A109" s="89" t="s">
        <v>66</v>
      </c>
      <c r="B109" s="64" t="s">
        <v>111</v>
      </c>
      <c r="C109" s="90">
        <v>500</v>
      </c>
      <c r="D109" s="90">
        <v>501</v>
      </c>
      <c r="E109" s="90" t="s">
        <v>63</v>
      </c>
      <c r="F109" s="91"/>
      <c r="G109" s="81">
        <v>0</v>
      </c>
      <c r="H109" s="81">
        <v>0</v>
      </c>
    </row>
    <row r="110" spans="1:8" s="38" customFormat="1" ht="36" hidden="1">
      <c r="A110" s="74" t="s">
        <v>78</v>
      </c>
      <c r="B110" s="64" t="s">
        <v>111</v>
      </c>
      <c r="C110" s="90">
        <v>500</v>
      </c>
      <c r="D110" s="90">
        <v>501</v>
      </c>
      <c r="E110" s="90" t="s">
        <v>63</v>
      </c>
      <c r="F110" s="91">
        <v>244</v>
      </c>
      <c r="G110" s="81">
        <v>0</v>
      </c>
      <c r="H110" s="81">
        <v>0</v>
      </c>
    </row>
    <row r="111" spans="1:8" s="38" customFormat="1" ht="72" hidden="1">
      <c r="A111" s="74" t="s">
        <v>53</v>
      </c>
      <c r="B111" s="64" t="s">
        <v>111</v>
      </c>
      <c r="C111" s="64">
        <v>500</v>
      </c>
      <c r="D111" s="64">
        <v>501</v>
      </c>
      <c r="E111" s="64" t="s">
        <v>52</v>
      </c>
      <c r="F111" s="76"/>
      <c r="G111" s="81">
        <v>0</v>
      </c>
      <c r="H111" s="81">
        <v>0</v>
      </c>
    </row>
    <row r="112" spans="1:8" s="38" customFormat="1" ht="24" hidden="1">
      <c r="A112" s="74" t="s">
        <v>40</v>
      </c>
      <c r="B112" s="64" t="s">
        <v>111</v>
      </c>
      <c r="C112" s="64">
        <v>500</v>
      </c>
      <c r="D112" s="64">
        <v>501</v>
      </c>
      <c r="E112" s="64" t="s">
        <v>52</v>
      </c>
      <c r="F112" s="76">
        <v>900</v>
      </c>
      <c r="G112" s="81">
        <v>0</v>
      </c>
      <c r="H112" s="81">
        <v>0</v>
      </c>
    </row>
    <row r="113" spans="1:8" s="38" customFormat="1" ht="36" hidden="1">
      <c r="A113" s="74" t="s">
        <v>72</v>
      </c>
      <c r="B113" s="64" t="s">
        <v>111</v>
      </c>
      <c r="C113" s="64">
        <v>500</v>
      </c>
      <c r="D113" s="64">
        <v>501</v>
      </c>
      <c r="E113" s="64">
        <v>1020102</v>
      </c>
      <c r="F113" s="76"/>
      <c r="G113" s="81">
        <v>0</v>
      </c>
      <c r="H113" s="81">
        <v>0</v>
      </c>
    </row>
    <row r="114" spans="1:8" s="38" customFormat="1" ht="24" hidden="1">
      <c r="A114" s="74" t="s">
        <v>40</v>
      </c>
      <c r="B114" s="64" t="s">
        <v>111</v>
      </c>
      <c r="C114" s="64">
        <v>500</v>
      </c>
      <c r="D114" s="64">
        <v>501</v>
      </c>
      <c r="E114" s="64">
        <v>1020102</v>
      </c>
      <c r="F114" s="76">
        <v>900</v>
      </c>
      <c r="G114" s="81">
        <v>0</v>
      </c>
      <c r="H114" s="81">
        <v>0</v>
      </c>
    </row>
    <row r="115" spans="1:8" s="38" customFormat="1" ht="36" hidden="1">
      <c r="A115" s="74" t="s">
        <v>64</v>
      </c>
      <c r="B115" s="64" t="s">
        <v>111</v>
      </c>
      <c r="C115" s="64">
        <v>500</v>
      </c>
      <c r="D115" s="64">
        <v>501</v>
      </c>
      <c r="E115" s="64">
        <v>1020000</v>
      </c>
      <c r="F115" s="76"/>
      <c r="G115" s="81">
        <f>G116</f>
        <v>0</v>
      </c>
      <c r="H115" s="81">
        <f>H116</f>
        <v>0</v>
      </c>
    </row>
    <row r="116" spans="1:8" s="38" customFormat="1" ht="36" hidden="1">
      <c r="A116" s="74" t="s">
        <v>65</v>
      </c>
      <c r="B116" s="64" t="s">
        <v>111</v>
      </c>
      <c r="C116" s="64">
        <v>500</v>
      </c>
      <c r="D116" s="64">
        <v>501</v>
      </c>
      <c r="E116" s="64">
        <v>1020102</v>
      </c>
      <c r="F116" s="76"/>
      <c r="G116" s="81">
        <f>G117+G118</f>
        <v>0</v>
      </c>
      <c r="H116" s="81">
        <f>H117+H118</f>
        <v>0</v>
      </c>
    </row>
    <row r="117" spans="1:8" s="38" customFormat="1" ht="15.75" hidden="1">
      <c r="A117" s="74" t="s">
        <v>62</v>
      </c>
      <c r="B117" s="64" t="s">
        <v>111</v>
      </c>
      <c r="C117" s="64">
        <v>500</v>
      </c>
      <c r="D117" s="64">
        <v>501</v>
      </c>
      <c r="E117" s="64">
        <v>1020102</v>
      </c>
      <c r="F117" s="76">
        <v>3</v>
      </c>
      <c r="G117" s="81">
        <v>0</v>
      </c>
      <c r="H117" s="81">
        <v>0</v>
      </c>
    </row>
    <row r="118" spans="1:8" s="38" customFormat="1" ht="54" customHeight="1" hidden="1">
      <c r="A118" s="74" t="s">
        <v>40</v>
      </c>
      <c r="B118" s="64" t="s">
        <v>111</v>
      </c>
      <c r="C118" s="64">
        <v>500</v>
      </c>
      <c r="D118" s="64">
        <v>501</v>
      </c>
      <c r="E118" s="64">
        <v>1020102</v>
      </c>
      <c r="F118" s="76">
        <v>900</v>
      </c>
      <c r="G118" s="81">
        <v>0</v>
      </c>
      <c r="H118" s="81">
        <v>0</v>
      </c>
    </row>
    <row r="119" spans="1:8" s="38" customFormat="1" ht="42.75" customHeight="1" hidden="1">
      <c r="A119" s="84" t="s">
        <v>278</v>
      </c>
      <c r="B119" s="64" t="s">
        <v>111</v>
      </c>
      <c r="C119" s="64" t="s">
        <v>106</v>
      </c>
      <c r="D119" s="64" t="s">
        <v>97</v>
      </c>
      <c r="E119" s="64" t="s">
        <v>336</v>
      </c>
      <c r="F119" s="72"/>
      <c r="G119" s="81">
        <f aca="true" t="shared" si="8" ref="G119:H121">G120</f>
        <v>1150</v>
      </c>
      <c r="H119" s="81">
        <f t="shared" si="8"/>
        <v>1150</v>
      </c>
    </row>
    <row r="120" spans="1:8" s="38" customFormat="1" ht="61.5" customHeight="1" hidden="1">
      <c r="A120" s="71" t="s">
        <v>222</v>
      </c>
      <c r="B120" s="64" t="s">
        <v>111</v>
      </c>
      <c r="C120" s="64" t="s">
        <v>106</v>
      </c>
      <c r="D120" s="64" t="s">
        <v>97</v>
      </c>
      <c r="E120" s="64" t="s">
        <v>351</v>
      </c>
      <c r="F120" s="72"/>
      <c r="G120" s="81">
        <f t="shared" si="8"/>
        <v>1150</v>
      </c>
      <c r="H120" s="81">
        <f t="shared" si="8"/>
        <v>1150</v>
      </c>
    </row>
    <row r="121" spans="1:8" s="38" customFormat="1" ht="108.75" hidden="1">
      <c r="A121" s="78" t="s">
        <v>422</v>
      </c>
      <c r="B121" s="64" t="s">
        <v>111</v>
      </c>
      <c r="C121" s="64" t="s">
        <v>106</v>
      </c>
      <c r="D121" s="64" t="s">
        <v>97</v>
      </c>
      <c r="E121" s="64" t="s">
        <v>352</v>
      </c>
      <c r="F121" s="76"/>
      <c r="G121" s="81">
        <f t="shared" si="8"/>
        <v>1150</v>
      </c>
      <c r="H121" s="81">
        <f t="shared" si="8"/>
        <v>1150</v>
      </c>
    </row>
    <row r="122" spans="1:8" s="38" customFormat="1" ht="36.75" hidden="1">
      <c r="A122" s="77" t="s">
        <v>258</v>
      </c>
      <c r="B122" s="64" t="s">
        <v>111</v>
      </c>
      <c r="C122" s="64" t="s">
        <v>106</v>
      </c>
      <c r="D122" s="64" t="s">
        <v>97</v>
      </c>
      <c r="E122" s="64" t="s">
        <v>352</v>
      </c>
      <c r="F122" s="76">
        <v>240</v>
      </c>
      <c r="G122" s="81">
        <v>1150</v>
      </c>
      <c r="H122" s="81">
        <v>1150</v>
      </c>
    </row>
    <row r="123" spans="1:8" s="38" customFormat="1" ht="24" hidden="1">
      <c r="A123" s="74" t="s">
        <v>436</v>
      </c>
      <c r="B123" s="64" t="s">
        <v>111</v>
      </c>
      <c r="C123" s="64" t="s">
        <v>106</v>
      </c>
      <c r="D123" s="64" t="s">
        <v>97</v>
      </c>
      <c r="E123" s="64" t="s">
        <v>343</v>
      </c>
      <c r="F123" s="76"/>
      <c r="G123" s="81">
        <f aca="true" t="shared" si="9" ref="G123:H125">G124</f>
        <v>20</v>
      </c>
      <c r="H123" s="81">
        <f t="shared" si="9"/>
        <v>20</v>
      </c>
    </row>
    <row r="124" spans="1:8" s="38" customFormat="1" ht="36" hidden="1">
      <c r="A124" s="74" t="s">
        <v>437</v>
      </c>
      <c r="B124" s="64" t="s">
        <v>111</v>
      </c>
      <c r="C124" s="64" t="s">
        <v>106</v>
      </c>
      <c r="D124" s="64" t="s">
        <v>97</v>
      </c>
      <c r="E124" s="64" t="s">
        <v>346</v>
      </c>
      <c r="F124" s="76"/>
      <c r="G124" s="81">
        <f t="shared" si="9"/>
        <v>20</v>
      </c>
      <c r="H124" s="81">
        <f t="shared" si="9"/>
        <v>20</v>
      </c>
    </row>
    <row r="125" spans="1:8" s="38" customFormat="1" ht="36.75" hidden="1">
      <c r="A125" s="78" t="s">
        <v>280</v>
      </c>
      <c r="B125" s="64" t="s">
        <v>111</v>
      </c>
      <c r="C125" s="64" t="s">
        <v>106</v>
      </c>
      <c r="D125" s="64" t="s">
        <v>97</v>
      </c>
      <c r="E125" s="64" t="s">
        <v>353</v>
      </c>
      <c r="F125" s="76"/>
      <c r="G125" s="81">
        <f t="shared" si="9"/>
        <v>20</v>
      </c>
      <c r="H125" s="81">
        <f t="shared" si="9"/>
        <v>20</v>
      </c>
    </row>
    <row r="126" spans="1:8" s="38" customFormat="1" ht="36" hidden="1">
      <c r="A126" s="74" t="s">
        <v>88</v>
      </c>
      <c r="B126" s="64" t="s">
        <v>111</v>
      </c>
      <c r="C126" s="64" t="s">
        <v>106</v>
      </c>
      <c r="D126" s="64" t="s">
        <v>97</v>
      </c>
      <c r="E126" s="64" t="s">
        <v>353</v>
      </c>
      <c r="F126" s="76">
        <v>240</v>
      </c>
      <c r="G126" s="81">
        <v>20</v>
      </c>
      <c r="H126" s="81">
        <v>20</v>
      </c>
    </row>
    <row r="127" spans="1:11" s="38" customFormat="1" ht="15.75">
      <c r="A127" s="71" t="s">
        <v>54</v>
      </c>
      <c r="B127" s="64" t="s">
        <v>111</v>
      </c>
      <c r="C127" s="70" t="s">
        <v>106</v>
      </c>
      <c r="D127" s="70" t="s">
        <v>99</v>
      </c>
      <c r="E127" s="70"/>
      <c r="F127" s="72"/>
      <c r="G127" s="80">
        <f>'прил.15'!G128</f>
        <v>1900</v>
      </c>
      <c r="H127" s="80">
        <f>'прил.15'!H128</f>
        <v>1200</v>
      </c>
      <c r="K127" s="42"/>
    </row>
    <row r="128" spans="1:8" s="38" customFormat="1" ht="15.75" hidden="1">
      <c r="A128" s="74" t="s">
        <v>73</v>
      </c>
      <c r="B128" s="64" t="s">
        <v>111</v>
      </c>
      <c r="C128" s="90">
        <v>500</v>
      </c>
      <c r="D128" s="90">
        <v>502</v>
      </c>
      <c r="E128" s="64">
        <v>700401</v>
      </c>
      <c r="F128" s="76"/>
      <c r="G128" s="81">
        <v>0</v>
      </c>
      <c r="H128" s="81">
        <v>0</v>
      </c>
    </row>
    <row r="129" spans="1:8" s="38" customFormat="1" ht="24" hidden="1">
      <c r="A129" s="74" t="s">
        <v>40</v>
      </c>
      <c r="B129" s="64" t="s">
        <v>111</v>
      </c>
      <c r="C129" s="90">
        <v>500</v>
      </c>
      <c r="D129" s="90">
        <v>502</v>
      </c>
      <c r="E129" s="64">
        <v>700401</v>
      </c>
      <c r="F129" s="64">
        <v>900</v>
      </c>
      <c r="G129" s="81">
        <v>0</v>
      </c>
      <c r="H129" s="81">
        <v>0</v>
      </c>
    </row>
    <row r="130" spans="1:8" s="38" customFormat="1" ht="24.75" hidden="1">
      <c r="A130" s="77" t="s">
        <v>227</v>
      </c>
      <c r="B130" s="64" t="s">
        <v>111</v>
      </c>
      <c r="C130" s="90" t="s">
        <v>106</v>
      </c>
      <c r="D130" s="90" t="s">
        <v>99</v>
      </c>
      <c r="E130" s="64" t="s">
        <v>343</v>
      </c>
      <c r="F130" s="64"/>
      <c r="G130" s="81">
        <f aca="true" t="shared" si="10" ref="G130:H132">G131</f>
        <v>0</v>
      </c>
      <c r="H130" s="81">
        <f t="shared" si="10"/>
        <v>0</v>
      </c>
    </row>
    <row r="131" spans="1:8" s="38" customFormat="1" ht="36" hidden="1">
      <c r="A131" s="74" t="s">
        <v>437</v>
      </c>
      <c r="B131" s="64" t="s">
        <v>111</v>
      </c>
      <c r="C131" s="90" t="s">
        <v>106</v>
      </c>
      <c r="D131" s="90" t="s">
        <v>99</v>
      </c>
      <c r="E131" s="64" t="s">
        <v>346</v>
      </c>
      <c r="F131" s="64"/>
      <c r="G131" s="81">
        <f t="shared" si="10"/>
        <v>0</v>
      </c>
      <c r="H131" s="81">
        <f t="shared" si="10"/>
        <v>0</v>
      </c>
    </row>
    <row r="132" spans="1:8" s="38" customFormat="1" ht="48" customHeight="1" hidden="1">
      <c r="A132" s="78" t="s">
        <v>230</v>
      </c>
      <c r="B132" s="64" t="s">
        <v>111</v>
      </c>
      <c r="C132" s="90" t="s">
        <v>106</v>
      </c>
      <c r="D132" s="90" t="s">
        <v>99</v>
      </c>
      <c r="E132" s="64" t="s">
        <v>380</v>
      </c>
      <c r="F132" s="64"/>
      <c r="G132" s="81">
        <f t="shared" si="10"/>
        <v>0</v>
      </c>
      <c r="H132" s="81">
        <f t="shared" si="10"/>
        <v>0</v>
      </c>
    </row>
    <row r="133" spans="1:8" s="38" customFormat="1" ht="36.75" hidden="1">
      <c r="A133" s="77" t="s">
        <v>258</v>
      </c>
      <c r="B133" s="64" t="s">
        <v>111</v>
      </c>
      <c r="C133" s="90" t="s">
        <v>106</v>
      </c>
      <c r="D133" s="90" t="s">
        <v>99</v>
      </c>
      <c r="E133" s="64" t="s">
        <v>380</v>
      </c>
      <c r="F133" s="64" t="s">
        <v>253</v>
      </c>
      <c r="G133" s="81">
        <v>0</v>
      </c>
      <c r="H133" s="81">
        <v>0</v>
      </c>
    </row>
    <row r="134" spans="1:8" s="38" customFormat="1" ht="48.75" hidden="1">
      <c r="A134" s="84" t="s">
        <v>278</v>
      </c>
      <c r="B134" s="64" t="s">
        <v>111</v>
      </c>
      <c r="C134" s="90" t="s">
        <v>106</v>
      </c>
      <c r="D134" s="90" t="s">
        <v>99</v>
      </c>
      <c r="E134" s="64" t="s">
        <v>336</v>
      </c>
      <c r="F134" s="72"/>
      <c r="G134" s="81">
        <f>G135</f>
        <v>165</v>
      </c>
      <c r="H134" s="81">
        <f>H135</f>
        <v>100</v>
      </c>
    </row>
    <row r="135" spans="1:8" s="38" customFormat="1" ht="60" hidden="1">
      <c r="A135" s="71" t="s">
        <v>222</v>
      </c>
      <c r="B135" s="64" t="s">
        <v>111</v>
      </c>
      <c r="C135" s="90" t="s">
        <v>106</v>
      </c>
      <c r="D135" s="90" t="s">
        <v>99</v>
      </c>
      <c r="E135" s="64" t="s">
        <v>354</v>
      </c>
      <c r="F135" s="72"/>
      <c r="G135" s="81">
        <v>165</v>
      </c>
      <c r="H135" s="81">
        <v>100</v>
      </c>
    </row>
    <row r="136" spans="1:8" s="38" customFormat="1" ht="33.75" customHeight="1" hidden="1">
      <c r="A136" s="74" t="s">
        <v>185</v>
      </c>
      <c r="B136" s="64" t="s">
        <v>111</v>
      </c>
      <c r="C136" s="90" t="s">
        <v>106</v>
      </c>
      <c r="D136" s="90" t="s">
        <v>99</v>
      </c>
      <c r="E136" s="64">
        <v>9907088</v>
      </c>
      <c r="F136" s="72"/>
      <c r="G136" s="81">
        <f>G137</f>
        <v>0</v>
      </c>
      <c r="H136" s="81">
        <f>H137</f>
        <v>0</v>
      </c>
    </row>
    <row r="137" spans="1:8" s="38" customFormat="1" ht="36" hidden="1">
      <c r="A137" s="74" t="s">
        <v>78</v>
      </c>
      <c r="B137" s="64" t="s">
        <v>111</v>
      </c>
      <c r="C137" s="90" t="s">
        <v>106</v>
      </c>
      <c r="D137" s="90" t="s">
        <v>99</v>
      </c>
      <c r="E137" s="64">
        <v>9907088</v>
      </c>
      <c r="F137" s="76">
        <v>244</v>
      </c>
      <c r="G137" s="81">
        <v>0</v>
      </c>
      <c r="H137" s="81">
        <v>0</v>
      </c>
    </row>
    <row r="138" spans="1:8" s="38" customFormat="1" ht="51" customHeight="1" hidden="1">
      <c r="A138" s="78" t="s">
        <v>422</v>
      </c>
      <c r="B138" s="64" t="s">
        <v>111</v>
      </c>
      <c r="C138" s="90" t="s">
        <v>106</v>
      </c>
      <c r="D138" s="90" t="s">
        <v>99</v>
      </c>
      <c r="E138" s="64">
        <v>220104</v>
      </c>
      <c r="F138" s="91"/>
      <c r="G138" s="81">
        <f>G139</f>
        <v>0</v>
      </c>
      <c r="H138" s="81">
        <f>H139</f>
        <v>0</v>
      </c>
    </row>
    <row r="139" spans="1:8" s="38" customFormat="1" ht="36.75" hidden="1">
      <c r="A139" s="77" t="s">
        <v>258</v>
      </c>
      <c r="B139" s="64" t="s">
        <v>111</v>
      </c>
      <c r="C139" s="90" t="s">
        <v>106</v>
      </c>
      <c r="D139" s="90" t="s">
        <v>99</v>
      </c>
      <c r="E139" s="64">
        <v>220104</v>
      </c>
      <c r="F139" s="91">
        <v>240</v>
      </c>
      <c r="G139" s="81">
        <v>0</v>
      </c>
      <c r="H139" s="81">
        <v>0</v>
      </c>
    </row>
    <row r="140" spans="1:8" s="38" customFormat="1" ht="120.75" hidden="1">
      <c r="A140" s="78" t="s">
        <v>439</v>
      </c>
      <c r="B140" s="64" t="s">
        <v>111</v>
      </c>
      <c r="C140" s="64" t="s">
        <v>106</v>
      </c>
      <c r="D140" s="64" t="s">
        <v>99</v>
      </c>
      <c r="E140" s="64" t="s">
        <v>354</v>
      </c>
      <c r="F140" s="76"/>
      <c r="G140" s="81">
        <f>G142+G141+G143</f>
        <v>1000</v>
      </c>
      <c r="H140" s="81">
        <f>H142+H141+H143</f>
        <v>1000</v>
      </c>
    </row>
    <row r="141" spans="1:8" s="38" customFormat="1" ht="36" hidden="1">
      <c r="A141" s="74" t="s">
        <v>77</v>
      </c>
      <c r="B141" s="64" t="s">
        <v>111</v>
      </c>
      <c r="C141" s="64" t="s">
        <v>106</v>
      </c>
      <c r="D141" s="64" t="s">
        <v>99</v>
      </c>
      <c r="E141" s="64">
        <v>220104</v>
      </c>
      <c r="F141" s="76">
        <v>242</v>
      </c>
      <c r="G141" s="81">
        <v>0</v>
      </c>
      <c r="H141" s="81">
        <v>0</v>
      </c>
    </row>
    <row r="142" spans="1:8" s="38" customFormat="1" ht="30.75" customHeight="1" hidden="1">
      <c r="A142" s="77" t="s">
        <v>258</v>
      </c>
      <c r="B142" s="64" t="s">
        <v>111</v>
      </c>
      <c r="C142" s="64" t="s">
        <v>106</v>
      </c>
      <c r="D142" s="64" t="s">
        <v>99</v>
      </c>
      <c r="E142" s="64" t="s">
        <v>354</v>
      </c>
      <c r="F142" s="76">
        <v>240</v>
      </c>
      <c r="G142" s="81">
        <v>1000</v>
      </c>
      <c r="H142" s="81">
        <v>1000</v>
      </c>
    </row>
    <row r="143" spans="1:8" s="38" customFormat="1" ht="15.75" hidden="1">
      <c r="A143" s="74" t="s">
        <v>75</v>
      </c>
      <c r="B143" s="64" t="s">
        <v>111</v>
      </c>
      <c r="C143" s="64" t="s">
        <v>106</v>
      </c>
      <c r="D143" s="64" t="s">
        <v>99</v>
      </c>
      <c r="E143" s="64">
        <v>9908022</v>
      </c>
      <c r="F143" s="90" t="s">
        <v>117</v>
      </c>
      <c r="G143" s="81">
        <v>0</v>
      </c>
      <c r="H143" s="81">
        <v>0</v>
      </c>
    </row>
    <row r="144" spans="1:8" s="38" customFormat="1" ht="24" hidden="1">
      <c r="A144" s="89" t="s">
        <v>79</v>
      </c>
      <c r="B144" s="64" t="s">
        <v>111</v>
      </c>
      <c r="C144" s="64">
        <v>500</v>
      </c>
      <c r="D144" s="92" t="s">
        <v>84</v>
      </c>
      <c r="E144" s="92" t="s">
        <v>85</v>
      </c>
      <c r="F144" s="92"/>
      <c r="G144" s="81">
        <f>G145</f>
        <v>0</v>
      </c>
      <c r="H144" s="81">
        <f>H145</f>
        <v>0</v>
      </c>
    </row>
    <row r="145" spans="1:8" s="38" customFormat="1" ht="60" hidden="1">
      <c r="A145" s="93" t="s">
        <v>80</v>
      </c>
      <c r="B145" s="64" t="s">
        <v>111</v>
      </c>
      <c r="C145" s="64">
        <v>500</v>
      </c>
      <c r="D145" s="92" t="s">
        <v>84</v>
      </c>
      <c r="E145" s="92" t="s">
        <v>86</v>
      </c>
      <c r="F145" s="90"/>
      <c r="G145" s="81">
        <f>G146</f>
        <v>0</v>
      </c>
      <c r="H145" s="81">
        <f>H146</f>
        <v>0</v>
      </c>
    </row>
    <row r="146" spans="1:8" s="38" customFormat="1" ht="52.5" customHeight="1" hidden="1">
      <c r="A146" s="93" t="s">
        <v>40</v>
      </c>
      <c r="B146" s="64" t="s">
        <v>111</v>
      </c>
      <c r="C146" s="64">
        <v>500</v>
      </c>
      <c r="D146" s="103">
        <v>502</v>
      </c>
      <c r="E146" s="92" t="s">
        <v>86</v>
      </c>
      <c r="F146" s="92">
        <v>900</v>
      </c>
      <c r="G146" s="81">
        <v>0</v>
      </c>
      <c r="H146" s="81">
        <v>0</v>
      </c>
    </row>
    <row r="147" spans="1:8" s="38" customFormat="1" ht="38.25" customHeight="1" hidden="1">
      <c r="A147" s="77" t="s">
        <v>258</v>
      </c>
      <c r="B147" s="64" t="s">
        <v>111</v>
      </c>
      <c r="C147" s="64" t="s">
        <v>106</v>
      </c>
      <c r="D147" s="64" t="s">
        <v>99</v>
      </c>
      <c r="E147" s="90" t="s">
        <v>24</v>
      </c>
      <c r="F147" s="76">
        <v>240</v>
      </c>
      <c r="G147" s="81">
        <v>1010</v>
      </c>
      <c r="H147" s="81">
        <v>100</v>
      </c>
    </row>
    <row r="148" spans="1:8" s="38" customFormat="1" ht="110.25" customHeight="1" hidden="1">
      <c r="A148" s="93" t="s">
        <v>5</v>
      </c>
      <c r="B148" s="64" t="s">
        <v>111</v>
      </c>
      <c r="C148" s="64" t="s">
        <v>106</v>
      </c>
      <c r="D148" s="92" t="s">
        <v>99</v>
      </c>
      <c r="E148" s="90" t="s">
        <v>6</v>
      </c>
      <c r="F148" s="90" t="s">
        <v>253</v>
      </c>
      <c r="G148" s="81">
        <v>19125</v>
      </c>
      <c r="H148" s="81">
        <v>800</v>
      </c>
    </row>
    <row r="149" spans="1:8" s="38" customFormat="1" ht="48.75" hidden="1">
      <c r="A149" s="84" t="s">
        <v>278</v>
      </c>
      <c r="B149" s="70" t="s">
        <v>111</v>
      </c>
      <c r="C149" s="70" t="s">
        <v>106</v>
      </c>
      <c r="D149" s="94" t="s">
        <v>99</v>
      </c>
      <c r="E149" s="95" t="s">
        <v>381</v>
      </c>
      <c r="F149" s="94" t="s">
        <v>253</v>
      </c>
      <c r="G149" s="80">
        <f>G150</f>
        <v>200</v>
      </c>
      <c r="H149" s="80">
        <f>H150</f>
        <v>200</v>
      </c>
    </row>
    <row r="150" spans="1:8" s="38" customFormat="1" ht="54" customHeight="1" hidden="1">
      <c r="A150" s="93" t="s">
        <v>442</v>
      </c>
      <c r="B150" s="64" t="s">
        <v>111</v>
      </c>
      <c r="C150" s="64" t="s">
        <v>106</v>
      </c>
      <c r="D150" s="90" t="s">
        <v>99</v>
      </c>
      <c r="E150" s="92" t="s">
        <v>382</v>
      </c>
      <c r="F150" s="90" t="s">
        <v>253</v>
      </c>
      <c r="G150" s="81">
        <v>200</v>
      </c>
      <c r="H150" s="81">
        <v>200</v>
      </c>
    </row>
    <row r="151" spans="1:8" s="38" customFormat="1" ht="15.75">
      <c r="A151" s="71" t="s">
        <v>55</v>
      </c>
      <c r="B151" s="64" t="s">
        <v>111</v>
      </c>
      <c r="C151" s="70" t="s">
        <v>106</v>
      </c>
      <c r="D151" s="70" t="s">
        <v>100</v>
      </c>
      <c r="E151" s="70"/>
      <c r="F151" s="72"/>
      <c r="G151" s="80">
        <f>'прил.15'!G152</f>
        <v>19460.2</v>
      </c>
      <c r="H151" s="80">
        <f>'прил.15'!H152</f>
        <v>17954.8</v>
      </c>
    </row>
    <row r="152" spans="1:8" s="38" customFormat="1" ht="52.5" customHeight="1" hidden="1">
      <c r="A152" s="84" t="s">
        <v>278</v>
      </c>
      <c r="B152" s="64" t="s">
        <v>111</v>
      </c>
      <c r="C152" s="64" t="s">
        <v>106</v>
      </c>
      <c r="D152" s="64" t="s">
        <v>100</v>
      </c>
      <c r="E152" s="64" t="s">
        <v>336</v>
      </c>
      <c r="F152" s="72"/>
      <c r="G152" s="81">
        <f>G153+G157</f>
        <v>15883.9</v>
      </c>
      <c r="H152" s="81">
        <f>H153+H157</f>
        <v>15883.9</v>
      </c>
    </row>
    <row r="153" spans="1:8" s="38" customFormat="1" ht="36" hidden="1">
      <c r="A153" s="71" t="s">
        <v>223</v>
      </c>
      <c r="B153" s="64" t="s">
        <v>111</v>
      </c>
      <c r="C153" s="64" t="s">
        <v>106</v>
      </c>
      <c r="D153" s="64" t="s">
        <v>100</v>
      </c>
      <c r="E153" s="64" t="s">
        <v>348</v>
      </c>
      <c r="F153" s="72"/>
      <c r="G153" s="81">
        <f>G154+G155</f>
        <v>700</v>
      </c>
      <c r="H153" s="81">
        <f>H154+H155</f>
        <v>700</v>
      </c>
    </row>
    <row r="154" spans="1:8" s="38" customFormat="1" ht="144.75" hidden="1">
      <c r="A154" s="78" t="s">
        <v>423</v>
      </c>
      <c r="B154" s="64" t="s">
        <v>111</v>
      </c>
      <c r="C154" s="64" t="s">
        <v>106</v>
      </c>
      <c r="D154" s="64" t="s">
        <v>100</v>
      </c>
      <c r="E154" s="64" t="s">
        <v>329</v>
      </c>
      <c r="F154" s="96">
        <v>240</v>
      </c>
      <c r="G154" s="81">
        <v>0</v>
      </c>
      <c r="H154" s="81">
        <v>0</v>
      </c>
    </row>
    <row r="155" spans="1:8" s="38" customFormat="1" ht="40.5" customHeight="1" hidden="1">
      <c r="A155" s="78" t="s">
        <v>440</v>
      </c>
      <c r="B155" s="64" t="s">
        <v>111</v>
      </c>
      <c r="C155" s="64" t="s">
        <v>106</v>
      </c>
      <c r="D155" s="64" t="s">
        <v>100</v>
      </c>
      <c r="E155" s="64" t="s">
        <v>335</v>
      </c>
      <c r="F155" s="72"/>
      <c r="G155" s="81">
        <f>G156</f>
        <v>700</v>
      </c>
      <c r="H155" s="81">
        <f>H156</f>
        <v>700</v>
      </c>
    </row>
    <row r="156" spans="1:8" s="38" customFormat="1" ht="42.75" customHeight="1" hidden="1">
      <c r="A156" s="77" t="s">
        <v>258</v>
      </c>
      <c r="B156" s="64" t="s">
        <v>111</v>
      </c>
      <c r="C156" s="64" t="s">
        <v>106</v>
      </c>
      <c r="D156" s="64" t="s">
        <v>100</v>
      </c>
      <c r="E156" s="64" t="s">
        <v>335</v>
      </c>
      <c r="F156" s="76">
        <v>240</v>
      </c>
      <c r="G156" s="81">
        <v>700</v>
      </c>
      <c r="H156" s="81">
        <v>700</v>
      </c>
    </row>
    <row r="157" spans="1:8" s="38" customFormat="1" ht="36" hidden="1">
      <c r="A157" s="71" t="s">
        <v>225</v>
      </c>
      <c r="B157" s="64" t="s">
        <v>111</v>
      </c>
      <c r="C157" s="64" t="s">
        <v>106</v>
      </c>
      <c r="D157" s="64" t="s">
        <v>100</v>
      </c>
      <c r="E157" s="64" t="s">
        <v>355</v>
      </c>
      <c r="F157" s="72"/>
      <c r="G157" s="81">
        <f>G158+G160+G164+G170+G172+G179+G180+G181+G183</f>
        <v>15183.9</v>
      </c>
      <c r="H157" s="81">
        <f>H158+H160+H164+H170+H172+H179+H180+H181+H183</f>
        <v>15183.9</v>
      </c>
    </row>
    <row r="158" spans="1:8" s="38" customFormat="1" ht="84" hidden="1">
      <c r="A158" s="74" t="s">
        <v>443</v>
      </c>
      <c r="B158" s="64" t="s">
        <v>111</v>
      </c>
      <c r="C158" s="64" t="s">
        <v>106</v>
      </c>
      <c r="D158" s="64" t="s">
        <v>100</v>
      </c>
      <c r="E158" s="64" t="s">
        <v>356</v>
      </c>
      <c r="F158" s="76"/>
      <c r="G158" s="81">
        <f>G159</f>
        <v>3500</v>
      </c>
      <c r="H158" s="81">
        <f>H159</f>
        <v>3500</v>
      </c>
    </row>
    <row r="159" spans="1:8" s="38" customFormat="1" ht="36.75" hidden="1">
      <c r="A159" s="77" t="s">
        <v>258</v>
      </c>
      <c r="B159" s="64" t="s">
        <v>111</v>
      </c>
      <c r="C159" s="64" t="s">
        <v>106</v>
      </c>
      <c r="D159" s="64" t="s">
        <v>100</v>
      </c>
      <c r="E159" s="64" t="s">
        <v>356</v>
      </c>
      <c r="F159" s="76">
        <v>240</v>
      </c>
      <c r="G159" s="81">
        <v>3500</v>
      </c>
      <c r="H159" s="81">
        <v>3500</v>
      </c>
    </row>
    <row r="160" spans="1:8" s="38" customFormat="1" ht="96" hidden="1">
      <c r="A160" s="74" t="s">
        <v>444</v>
      </c>
      <c r="B160" s="64" t="s">
        <v>111</v>
      </c>
      <c r="C160" s="64" t="s">
        <v>106</v>
      </c>
      <c r="D160" s="64" t="s">
        <v>100</v>
      </c>
      <c r="E160" s="64" t="s">
        <v>357</v>
      </c>
      <c r="F160" s="76"/>
      <c r="G160" s="81">
        <f>G161</f>
        <v>400</v>
      </c>
      <c r="H160" s="81">
        <f>H161</f>
        <v>400</v>
      </c>
    </row>
    <row r="161" spans="1:8" s="38" customFormat="1" ht="36.75" hidden="1">
      <c r="A161" s="77" t="s">
        <v>258</v>
      </c>
      <c r="B161" s="64" t="s">
        <v>111</v>
      </c>
      <c r="C161" s="64" t="s">
        <v>106</v>
      </c>
      <c r="D161" s="64" t="s">
        <v>100</v>
      </c>
      <c r="E161" s="64" t="s">
        <v>357</v>
      </c>
      <c r="F161" s="76">
        <v>240</v>
      </c>
      <c r="G161" s="81">
        <v>400</v>
      </c>
      <c r="H161" s="81">
        <v>400</v>
      </c>
    </row>
    <row r="162" spans="1:8" s="38" customFormat="1" ht="96" hidden="1">
      <c r="A162" s="74" t="s">
        <v>424</v>
      </c>
      <c r="B162" s="64" t="s">
        <v>111</v>
      </c>
      <c r="C162" s="64" t="s">
        <v>106</v>
      </c>
      <c r="D162" s="64" t="s">
        <v>100</v>
      </c>
      <c r="E162" s="64">
        <v>250111</v>
      </c>
      <c r="F162" s="76"/>
      <c r="G162" s="81">
        <f>G163</f>
        <v>0</v>
      </c>
      <c r="H162" s="81">
        <f>H163</f>
        <v>0</v>
      </c>
    </row>
    <row r="163" spans="1:8" s="38" customFormat="1" ht="36.75" hidden="1">
      <c r="A163" s="77" t="s">
        <v>258</v>
      </c>
      <c r="B163" s="64" t="s">
        <v>111</v>
      </c>
      <c r="C163" s="64" t="s">
        <v>106</v>
      </c>
      <c r="D163" s="64" t="s">
        <v>100</v>
      </c>
      <c r="E163" s="64">
        <v>250111</v>
      </c>
      <c r="F163" s="76">
        <v>240</v>
      </c>
      <c r="G163" s="81">
        <v>0</v>
      </c>
      <c r="H163" s="81">
        <v>0</v>
      </c>
    </row>
    <row r="164" spans="1:8" s="38" customFormat="1" ht="96" hidden="1">
      <c r="A164" s="74" t="s">
        <v>445</v>
      </c>
      <c r="B164" s="64" t="s">
        <v>111</v>
      </c>
      <c r="C164" s="64" t="s">
        <v>106</v>
      </c>
      <c r="D164" s="64" t="s">
        <v>100</v>
      </c>
      <c r="E164" s="64" t="s">
        <v>358</v>
      </c>
      <c r="F164" s="76"/>
      <c r="G164" s="81">
        <f>G165</f>
        <v>100</v>
      </c>
      <c r="H164" s="81">
        <f>H165</f>
        <v>100</v>
      </c>
    </row>
    <row r="165" spans="1:8" s="38" customFormat="1" ht="33.75" customHeight="1" hidden="1">
      <c r="A165" s="77" t="s">
        <v>258</v>
      </c>
      <c r="B165" s="64" t="s">
        <v>111</v>
      </c>
      <c r="C165" s="64" t="s">
        <v>106</v>
      </c>
      <c r="D165" s="64" t="s">
        <v>100</v>
      </c>
      <c r="E165" s="64" t="s">
        <v>358</v>
      </c>
      <c r="F165" s="76">
        <v>240</v>
      </c>
      <c r="G165" s="81">
        <v>100</v>
      </c>
      <c r="H165" s="81">
        <v>100</v>
      </c>
    </row>
    <row r="166" spans="1:8" s="38" customFormat="1" ht="82.5" customHeight="1" hidden="1">
      <c r="A166" s="74" t="s">
        <v>187</v>
      </c>
      <c r="B166" s="64" t="s">
        <v>111</v>
      </c>
      <c r="C166" s="64" t="s">
        <v>106</v>
      </c>
      <c r="D166" s="64" t="s">
        <v>100</v>
      </c>
      <c r="E166" s="64">
        <v>9907088</v>
      </c>
      <c r="F166" s="76"/>
      <c r="G166" s="81">
        <f>G167</f>
        <v>0</v>
      </c>
      <c r="H166" s="81">
        <f>H167</f>
        <v>0</v>
      </c>
    </row>
    <row r="167" spans="1:8" s="38" customFormat="1" ht="33.75" customHeight="1" hidden="1">
      <c r="A167" s="74" t="s">
        <v>78</v>
      </c>
      <c r="B167" s="64" t="s">
        <v>111</v>
      </c>
      <c r="C167" s="64" t="s">
        <v>106</v>
      </c>
      <c r="D167" s="64" t="s">
        <v>100</v>
      </c>
      <c r="E167" s="64">
        <v>9907088</v>
      </c>
      <c r="F167" s="76">
        <v>244</v>
      </c>
      <c r="G167" s="81">
        <v>0</v>
      </c>
      <c r="H167" s="81">
        <v>0</v>
      </c>
    </row>
    <row r="168" spans="1:8" s="38" customFormat="1" ht="60" hidden="1">
      <c r="A168" s="74" t="s">
        <v>188</v>
      </c>
      <c r="B168" s="64" t="s">
        <v>111</v>
      </c>
      <c r="C168" s="64" t="s">
        <v>106</v>
      </c>
      <c r="D168" s="64" t="s">
        <v>100</v>
      </c>
      <c r="E168" s="64">
        <v>9907202</v>
      </c>
      <c r="F168" s="76"/>
      <c r="G168" s="81">
        <f>G169</f>
        <v>0</v>
      </c>
      <c r="H168" s="81">
        <f>H169</f>
        <v>0</v>
      </c>
    </row>
    <row r="169" spans="1:8" s="38" customFormat="1" ht="36" hidden="1">
      <c r="A169" s="74" t="s">
        <v>78</v>
      </c>
      <c r="B169" s="64" t="s">
        <v>111</v>
      </c>
      <c r="C169" s="64" t="s">
        <v>106</v>
      </c>
      <c r="D169" s="64" t="s">
        <v>100</v>
      </c>
      <c r="E169" s="64">
        <v>9907202</v>
      </c>
      <c r="F169" s="76">
        <v>244</v>
      </c>
      <c r="G169" s="81">
        <v>0</v>
      </c>
      <c r="H169" s="81">
        <v>0</v>
      </c>
    </row>
    <row r="170" spans="1:8" s="38" customFormat="1" ht="132" hidden="1">
      <c r="A170" s="74" t="s">
        <v>446</v>
      </c>
      <c r="B170" s="64" t="s">
        <v>111</v>
      </c>
      <c r="C170" s="64" t="s">
        <v>106</v>
      </c>
      <c r="D170" s="64" t="s">
        <v>100</v>
      </c>
      <c r="E170" s="64" t="s">
        <v>359</v>
      </c>
      <c r="F170" s="76"/>
      <c r="G170" s="81">
        <f>G171</f>
        <v>150</v>
      </c>
      <c r="H170" s="81">
        <f>H171</f>
        <v>150</v>
      </c>
    </row>
    <row r="171" spans="1:8" s="38" customFormat="1" ht="36.75" hidden="1">
      <c r="A171" s="77" t="s">
        <v>258</v>
      </c>
      <c r="B171" s="64" t="s">
        <v>111</v>
      </c>
      <c r="C171" s="64" t="s">
        <v>106</v>
      </c>
      <c r="D171" s="64" t="s">
        <v>100</v>
      </c>
      <c r="E171" s="64" t="s">
        <v>359</v>
      </c>
      <c r="F171" s="76">
        <v>240</v>
      </c>
      <c r="G171" s="81">
        <v>150</v>
      </c>
      <c r="H171" s="81">
        <v>150</v>
      </c>
    </row>
    <row r="172" spans="1:8" s="38" customFormat="1" ht="84.75" customHeight="1" hidden="1">
      <c r="A172" s="74" t="s">
        <v>425</v>
      </c>
      <c r="B172" s="64" t="s">
        <v>111</v>
      </c>
      <c r="C172" s="64" t="s">
        <v>106</v>
      </c>
      <c r="D172" s="64" t="s">
        <v>100</v>
      </c>
      <c r="E172" s="64" t="s">
        <v>360</v>
      </c>
      <c r="F172" s="76"/>
      <c r="G172" s="81">
        <f>G173+G177+G178</f>
        <v>300</v>
      </c>
      <c r="H172" s="81">
        <f>H173+H177+H178</f>
        <v>300</v>
      </c>
    </row>
    <row r="173" spans="1:8" s="38" customFormat="1" ht="41.25" customHeight="1" hidden="1">
      <c r="A173" s="77" t="s">
        <v>258</v>
      </c>
      <c r="B173" s="64" t="s">
        <v>111</v>
      </c>
      <c r="C173" s="64" t="s">
        <v>106</v>
      </c>
      <c r="D173" s="64" t="s">
        <v>100</v>
      </c>
      <c r="E173" s="64" t="s">
        <v>360</v>
      </c>
      <c r="F173" s="76">
        <v>240</v>
      </c>
      <c r="G173" s="81">
        <v>200</v>
      </c>
      <c r="H173" s="81">
        <v>200</v>
      </c>
    </row>
    <row r="174" spans="1:8" s="38" customFormat="1" ht="78.75" customHeight="1" hidden="1">
      <c r="A174" s="74" t="s">
        <v>425</v>
      </c>
      <c r="B174" s="64" t="s">
        <v>111</v>
      </c>
      <c r="C174" s="64" t="s">
        <v>106</v>
      </c>
      <c r="D174" s="64" t="s">
        <v>100</v>
      </c>
      <c r="E174" s="64">
        <v>257088</v>
      </c>
      <c r="F174" s="76">
        <v>240</v>
      </c>
      <c r="G174" s="81">
        <v>0</v>
      </c>
      <c r="H174" s="81">
        <v>0</v>
      </c>
    </row>
    <row r="175" spans="1:8" s="38" customFormat="1" ht="51.75" customHeight="1" hidden="1">
      <c r="A175" s="74" t="s">
        <v>425</v>
      </c>
      <c r="B175" s="64" t="s">
        <v>111</v>
      </c>
      <c r="C175" s="64" t="s">
        <v>106</v>
      </c>
      <c r="D175" s="64" t="s">
        <v>100</v>
      </c>
      <c r="E175" s="64">
        <v>9907202</v>
      </c>
      <c r="F175" s="76">
        <v>240</v>
      </c>
      <c r="G175" s="81">
        <v>0</v>
      </c>
      <c r="H175" s="81">
        <v>0</v>
      </c>
    </row>
    <row r="176" spans="1:8" s="38" customFormat="1" ht="67.5" customHeight="1" hidden="1">
      <c r="A176" s="71" t="s">
        <v>425</v>
      </c>
      <c r="B176" s="70" t="s">
        <v>111</v>
      </c>
      <c r="C176" s="70" t="s">
        <v>106</v>
      </c>
      <c r="D176" s="70" t="s">
        <v>100</v>
      </c>
      <c r="E176" s="70" t="s">
        <v>384</v>
      </c>
      <c r="F176" s="72">
        <v>240</v>
      </c>
      <c r="G176" s="80">
        <v>0</v>
      </c>
      <c r="H176" s="80">
        <v>0</v>
      </c>
    </row>
    <row r="177" spans="1:8" s="38" customFormat="1" ht="30.75" customHeight="1" hidden="1">
      <c r="A177" s="77" t="s">
        <v>258</v>
      </c>
      <c r="B177" s="64" t="s">
        <v>111</v>
      </c>
      <c r="C177" s="64" t="s">
        <v>106</v>
      </c>
      <c r="D177" s="64" t="s">
        <v>100</v>
      </c>
      <c r="E177" s="64" t="s">
        <v>22</v>
      </c>
      <c r="F177" s="76">
        <v>240</v>
      </c>
      <c r="G177" s="81">
        <v>100</v>
      </c>
      <c r="H177" s="81">
        <v>100</v>
      </c>
    </row>
    <row r="178" spans="1:8" s="38" customFormat="1" ht="35.25" customHeight="1" hidden="1">
      <c r="A178" s="77" t="s">
        <v>258</v>
      </c>
      <c r="B178" s="64" t="s">
        <v>111</v>
      </c>
      <c r="C178" s="64" t="s">
        <v>106</v>
      </c>
      <c r="D178" s="64" t="s">
        <v>100</v>
      </c>
      <c r="E178" s="64" t="s">
        <v>23</v>
      </c>
      <c r="F178" s="76">
        <v>240</v>
      </c>
      <c r="G178" s="81">
        <v>0</v>
      </c>
      <c r="H178" s="81">
        <v>0</v>
      </c>
    </row>
    <row r="179" spans="1:8" s="38" customFormat="1" ht="40.5" customHeight="1" hidden="1">
      <c r="A179" s="71" t="s">
        <v>425</v>
      </c>
      <c r="B179" s="70" t="s">
        <v>111</v>
      </c>
      <c r="C179" s="70" t="s">
        <v>106</v>
      </c>
      <c r="D179" s="70" t="s">
        <v>100</v>
      </c>
      <c r="E179" s="70" t="s">
        <v>384</v>
      </c>
      <c r="F179" s="72">
        <v>240</v>
      </c>
      <c r="G179" s="80">
        <v>633.9</v>
      </c>
      <c r="H179" s="80">
        <v>633.9</v>
      </c>
    </row>
    <row r="180" spans="1:8" s="38" customFormat="1" ht="36" customHeight="1" hidden="1">
      <c r="A180" s="71" t="s">
        <v>425</v>
      </c>
      <c r="B180" s="70" t="s">
        <v>111</v>
      </c>
      <c r="C180" s="70" t="s">
        <v>106</v>
      </c>
      <c r="D180" s="70" t="s">
        <v>100</v>
      </c>
      <c r="E180" s="70" t="s">
        <v>4</v>
      </c>
      <c r="F180" s="72">
        <v>240</v>
      </c>
      <c r="G180" s="80">
        <v>0</v>
      </c>
      <c r="H180" s="80">
        <v>0</v>
      </c>
    </row>
    <row r="181" spans="1:8" s="38" customFormat="1" ht="54" customHeight="1" hidden="1">
      <c r="A181" s="74" t="s">
        <v>447</v>
      </c>
      <c r="B181" s="70" t="s">
        <v>111</v>
      </c>
      <c r="C181" s="70" t="s">
        <v>106</v>
      </c>
      <c r="D181" s="70" t="s">
        <v>100</v>
      </c>
      <c r="E181" s="70" t="s">
        <v>361</v>
      </c>
      <c r="F181" s="72">
        <v>611</v>
      </c>
      <c r="G181" s="80">
        <f>G182</f>
        <v>10000</v>
      </c>
      <c r="H181" s="80">
        <f>H182</f>
        <v>10000</v>
      </c>
    </row>
    <row r="182" spans="1:8" s="38" customFormat="1" ht="48" hidden="1">
      <c r="A182" s="74" t="s">
        <v>283</v>
      </c>
      <c r="B182" s="64" t="s">
        <v>111</v>
      </c>
      <c r="C182" s="64" t="s">
        <v>106</v>
      </c>
      <c r="D182" s="64" t="s">
        <v>100</v>
      </c>
      <c r="E182" s="64" t="s">
        <v>361</v>
      </c>
      <c r="F182" s="76">
        <v>611</v>
      </c>
      <c r="G182" s="81">
        <v>10000</v>
      </c>
      <c r="H182" s="81">
        <v>10000</v>
      </c>
    </row>
    <row r="183" spans="1:8" s="38" customFormat="1" ht="26.25" customHeight="1" hidden="1">
      <c r="A183" s="87" t="s">
        <v>227</v>
      </c>
      <c r="B183" s="70" t="s">
        <v>111</v>
      </c>
      <c r="C183" s="70" t="s">
        <v>106</v>
      </c>
      <c r="D183" s="70" t="s">
        <v>100</v>
      </c>
      <c r="E183" s="70" t="s">
        <v>346</v>
      </c>
      <c r="F183" s="72"/>
      <c r="G183" s="80">
        <f>G184</f>
        <v>100</v>
      </c>
      <c r="H183" s="80">
        <f>H184</f>
        <v>100</v>
      </c>
    </row>
    <row r="184" spans="1:8" s="38" customFormat="1" ht="22.5" customHeight="1" hidden="1">
      <c r="A184" s="78" t="s">
        <v>264</v>
      </c>
      <c r="B184" s="64" t="s">
        <v>111</v>
      </c>
      <c r="C184" s="64" t="s">
        <v>106</v>
      </c>
      <c r="D184" s="64" t="s">
        <v>100</v>
      </c>
      <c r="E184" s="64" t="s">
        <v>341</v>
      </c>
      <c r="F184" s="76"/>
      <c r="G184" s="81">
        <f>G185</f>
        <v>100</v>
      </c>
      <c r="H184" s="81">
        <f>H185</f>
        <v>100</v>
      </c>
    </row>
    <row r="185" spans="1:8" s="38" customFormat="1" ht="36.75" hidden="1">
      <c r="A185" s="78" t="s">
        <v>327</v>
      </c>
      <c r="B185" s="64" t="s">
        <v>111</v>
      </c>
      <c r="C185" s="64" t="s">
        <v>106</v>
      </c>
      <c r="D185" s="64" t="s">
        <v>100</v>
      </c>
      <c r="E185" s="64" t="s">
        <v>362</v>
      </c>
      <c r="F185" s="76">
        <v>540</v>
      </c>
      <c r="G185" s="81">
        <v>100</v>
      </c>
      <c r="H185" s="81">
        <v>100</v>
      </c>
    </row>
    <row r="186" spans="1:8" s="38" customFormat="1" ht="15.75" hidden="1">
      <c r="A186" s="74" t="s">
        <v>67</v>
      </c>
      <c r="B186" s="64" t="s">
        <v>111</v>
      </c>
      <c r="C186" s="64">
        <v>700</v>
      </c>
      <c r="D186" s="64">
        <v>707</v>
      </c>
      <c r="E186" s="64"/>
      <c r="F186" s="76"/>
      <c r="G186" s="81">
        <v>0</v>
      </c>
      <c r="H186" s="81">
        <v>0</v>
      </c>
    </row>
    <row r="187" spans="1:11" s="38" customFormat="1" ht="60" hidden="1">
      <c r="A187" s="74" t="s">
        <v>69</v>
      </c>
      <c r="B187" s="64" t="s">
        <v>111</v>
      </c>
      <c r="C187" s="64">
        <v>700</v>
      </c>
      <c r="D187" s="64">
        <v>707</v>
      </c>
      <c r="E187" s="64">
        <v>5221200</v>
      </c>
      <c r="F187" s="76"/>
      <c r="G187" s="81">
        <v>0</v>
      </c>
      <c r="H187" s="81">
        <v>0</v>
      </c>
      <c r="K187" s="40"/>
    </row>
    <row r="188" spans="1:11" s="38" customFormat="1" ht="15.75" hidden="1">
      <c r="A188" s="74" t="s">
        <v>435</v>
      </c>
      <c r="B188" s="64" t="s">
        <v>111</v>
      </c>
      <c r="C188" s="64">
        <v>700</v>
      </c>
      <c r="D188" s="64">
        <v>707</v>
      </c>
      <c r="E188" s="64">
        <v>5221200</v>
      </c>
      <c r="F188" s="76">
        <v>10</v>
      </c>
      <c r="G188" s="81">
        <v>0</v>
      </c>
      <c r="H188" s="81">
        <v>0</v>
      </c>
      <c r="K188" s="43"/>
    </row>
    <row r="189" spans="1:11" s="38" customFormat="1" ht="24">
      <c r="A189" s="71" t="s">
        <v>57</v>
      </c>
      <c r="B189" s="64" t="s">
        <v>111</v>
      </c>
      <c r="C189" s="70" t="s">
        <v>108</v>
      </c>
      <c r="D189" s="70" t="s">
        <v>98</v>
      </c>
      <c r="E189" s="70"/>
      <c r="F189" s="72"/>
      <c r="G189" s="80">
        <f>G190</f>
        <v>11813.2</v>
      </c>
      <c r="H189" s="80">
        <f>H190</f>
        <v>11813.2</v>
      </c>
      <c r="K189" s="42"/>
    </row>
    <row r="190" spans="1:8" s="38" customFormat="1" ht="15.75">
      <c r="A190" s="71" t="s">
        <v>58</v>
      </c>
      <c r="B190" s="64" t="s">
        <v>111</v>
      </c>
      <c r="C190" s="70" t="s">
        <v>108</v>
      </c>
      <c r="D190" s="70" t="s">
        <v>97</v>
      </c>
      <c r="E190" s="70"/>
      <c r="F190" s="72"/>
      <c r="G190" s="80">
        <f>'прил.15'!G190</f>
        <v>11813.2</v>
      </c>
      <c r="H190" s="80">
        <f>'прил.15'!H190</f>
        <v>11813.2</v>
      </c>
    </row>
    <row r="191" spans="1:8" s="38" customFormat="1" ht="48.75" hidden="1">
      <c r="A191" s="84" t="s">
        <v>278</v>
      </c>
      <c r="B191" s="64" t="s">
        <v>111</v>
      </c>
      <c r="C191" s="64" t="s">
        <v>108</v>
      </c>
      <c r="D191" s="64" t="s">
        <v>97</v>
      </c>
      <c r="E191" s="64" t="s">
        <v>336</v>
      </c>
      <c r="F191" s="72"/>
      <c r="G191" s="81">
        <f>G192+G196</f>
        <v>19197.95</v>
      </c>
      <c r="H191" s="81">
        <f>H192+H196</f>
        <v>18519.3</v>
      </c>
    </row>
    <row r="192" spans="1:8" s="38" customFormat="1" ht="24" hidden="1">
      <c r="A192" s="71" t="s">
        <v>56</v>
      </c>
      <c r="B192" s="64" t="s">
        <v>111</v>
      </c>
      <c r="C192" s="70" t="s">
        <v>108</v>
      </c>
      <c r="D192" s="70" t="s">
        <v>97</v>
      </c>
      <c r="E192" s="70"/>
      <c r="F192" s="72"/>
      <c r="G192" s="80">
        <f aca="true" t="shared" si="11" ref="G192:H194">G193</f>
        <v>550</v>
      </c>
      <c r="H192" s="80">
        <f t="shared" si="11"/>
        <v>620</v>
      </c>
    </row>
    <row r="193" spans="1:8" s="38" customFormat="1" ht="27.75" customHeight="1" hidden="1">
      <c r="A193" s="84" t="s">
        <v>278</v>
      </c>
      <c r="B193" s="64" t="s">
        <v>111</v>
      </c>
      <c r="C193" s="64" t="s">
        <v>108</v>
      </c>
      <c r="D193" s="64" t="s">
        <v>97</v>
      </c>
      <c r="E193" s="64" t="s">
        <v>363</v>
      </c>
      <c r="F193" s="72"/>
      <c r="G193" s="80">
        <f t="shared" si="11"/>
        <v>550</v>
      </c>
      <c r="H193" s="80">
        <f t="shared" si="11"/>
        <v>620</v>
      </c>
    </row>
    <row r="194" spans="1:8" s="38" customFormat="1" ht="35.25" customHeight="1" hidden="1">
      <c r="A194" s="84" t="s">
        <v>226</v>
      </c>
      <c r="B194" s="64" t="s">
        <v>111</v>
      </c>
      <c r="C194" s="64" t="s">
        <v>108</v>
      </c>
      <c r="D194" s="64" t="s">
        <v>97</v>
      </c>
      <c r="E194" s="64" t="s">
        <v>363</v>
      </c>
      <c r="F194" s="72"/>
      <c r="G194" s="81">
        <f t="shared" si="11"/>
        <v>550</v>
      </c>
      <c r="H194" s="81">
        <f t="shared" si="11"/>
        <v>620</v>
      </c>
    </row>
    <row r="195" spans="1:8" s="38" customFormat="1" ht="54.75" customHeight="1" hidden="1">
      <c r="A195" s="78" t="s">
        <v>456</v>
      </c>
      <c r="B195" s="64" t="s">
        <v>111</v>
      </c>
      <c r="C195" s="64" t="s">
        <v>108</v>
      </c>
      <c r="D195" s="64" t="s">
        <v>97</v>
      </c>
      <c r="E195" s="64" t="s">
        <v>364</v>
      </c>
      <c r="F195" s="76"/>
      <c r="G195" s="81">
        <v>550</v>
      </c>
      <c r="H195" s="81">
        <v>620</v>
      </c>
    </row>
    <row r="196" spans="1:8" s="38" customFormat="1" ht="60.75" hidden="1">
      <c r="A196" s="84" t="s">
        <v>279</v>
      </c>
      <c r="B196" s="64" t="s">
        <v>111</v>
      </c>
      <c r="C196" s="64" t="s">
        <v>108</v>
      </c>
      <c r="D196" s="64" t="s">
        <v>97</v>
      </c>
      <c r="E196" s="64" t="s">
        <v>365</v>
      </c>
      <c r="F196" s="72"/>
      <c r="G196" s="81">
        <f>G197+G207+G209+G211</f>
        <v>18647.95</v>
      </c>
      <c r="H196" s="81">
        <f>H197+H207+H209+H211</f>
        <v>17899.3</v>
      </c>
    </row>
    <row r="197" spans="1:8" s="38" customFormat="1" ht="120.75" hidden="1">
      <c r="A197" s="78" t="s">
        <v>457</v>
      </c>
      <c r="B197" s="64" t="s">
        <v>111</v>
      </c>
      <c r="C197" s="64" t="s">
        <v>108</v>
      </c>
      <c r="D197" s="64" t="s">
        <v>97</v>
      </c>
      <c r="E197" s="64" t="s">
        <v>366</v>
      </c>
      <c r="F197" s="76"/>
      <c r="G197" s="81">
        <f>SUM(G200:G206)</f>
        <v>16673.95</v>
      </c>
      <c r="H197" s="81">
        <f>SUM(H200:H206)</f>
        <v>15875.3</v>
      </c>
    </row>
    <row r="198" spans="1:8" s="38" customFormat="1" ht="15.75" hidden="1">
      <c r="A198" s="74" t="s">
        <v>197</v>
      </c>
      <c r="B198" s="64" t="s">
        <v>111</v>
      </c>
      <c r="C198" s="64" t="s">
        <v>108</v>
      </c>
      <c r="D198" s="64" t="s">
        <v>97</v>
      </c>
      <c r="E198" s="64">
        <v>270116</v>
      </c>
      <c r="F198" s="72"/>
      <c r="G198" s="81">
        <f>G199</f>
        <v>0</v>
      </c>
      <c r="H198" s="81">
        <f>H199</f>
        <v>0</v>
      </c>
    </row>
    <row r="199" spans="1:8" s="38" customFormat="1" ht="36" hidden="1">
      <c r="A199" s="74" t="s">
        <v>198</v>
      </c>
      <c r="B199" s="64" t="s">
        <v>111</v>
      </c>
      <c r="C199" s="64" t="s">
        <v>108</v>
      </c>
      <c r="D199" s="64" t="s">
        <v>97</v>
      </c>
      <c r="E199" s="64">
        <v>270116</v>
      </c>
      <c r="F199" s="76">
        <v>111</v>
      </c>
      <c r="G199" s="81">
        <v>0</v>
      </c>
      <c r="H199" s="81">
        <v>0</v>
      </c>
    </row>
    <row r="200" spans="1:8" s="38" customFormat="1" ht="24.75" hidden="1">
      <c r="A200" s="77" t="s">
        <v>261</v>
      </c>
      <c r="B200" s="64" t="s">
        <v>111</v>
      </c>
      <c r="C200" s="64" t="s">
        <v>108</v>
      </c>
      <c r="D200" s="64" t="s">
        <v>97</v>
      </c>
      <c r="E200" s="64" t="s">
        <v>366</v>
      </c>
      <c r="F200" s="76">
        <v>110</v>
      </c>
      <c r="G200" s="81">
        <v>4313</v>
      </c>
      <c r="H200" s="81">
        <v>4513</v>
      </c>
    </row>
    <row r="201" spans="1:8" s="38" customFormat="1" ht="24.75" hidden="1">
      <c r="A201" s="77" t="s">
        <v>261</v>
      </c>
      <c r="B201" s="64" t="s">
        <v>111</v>
      </c>
      <c r="C201" s="64" t="s">
        <v>108</v>
      </c>
      <c r="D201" s="64" t="s">
        <v>97</v>
      </c>
      <c r="E201" s="64" t="s">
        <v>21</v>
      </c>
      <c r="F201" s="76">
        <v>110</v>
      </c>
      <c r="G201" s="81">
        <v>3906</v>
      </c>
      <c r="H201" s="81">
        <v>3906</v>
      </c>
    </row>
    <row r="202" spans="1:8" s="38" customFormat="1" ht="18.75" customHeight="1" hidden="1">
      <c r="A202" s="87" t="s">
        <v>261</v>
      </c>
      <c r="B202" s="70" t="s">
        <v>111</v>
      </c>
      <c r="C202" s="70" t="s">
        <v>108</v>
      </c>
      <c r="D202" s="70" t="s">
        <v>97</v>
      </c>
      <c r="E202" s="70" t="s">
        <v>385</v>
      </c>
      <c r="F202" s="72">
        <v>110</v>
      </c>
      <c r="G202" s="80">
        <v>791</v>
      </c>
      <c r="H202" s="80">
        <v>791</v>
      </c>
    </row>
    <row r="203" spans="1:8" s="38" customFormat="1" ht="30.75" customHeight="1" hidden="1">
      <c r="A203" s="74" t="s">
        <v>122</v>
      </c>
      <c r="B203" s="64" t="s">
        <v>111</v>
      </c>
      <c r="C203" s="64" t="s">
        <v>108</v>
      </c>
      <c r="D203" s="64" t="s">
        <v>97</v>
      </c>
      <c r="E203" s="64">
        <v>270116</v>
      </c>
      <c r="F203" s="76">
        <v>112</v>
      </c>
      <c r="G203" s="81">
        <v>0</v>
      </c>
      <c r="H203" s="81">
        <v>0</v>
      </c>
    </row>
    <row r="204" spans="1:8" s="38" customFormat="1" ht="28.5" customHeight="1" hidden="1">
      <c r="A204" s="77" t="s">
        <v>258</v>
      </c>
      <c r="B204" s="64" t="s">
        <v>111</v>
      </c>
      <c r="C204" s="64" t="s">
        <v>108</v>
      </c>
      <c r="D204" s="64" t="s">
        <v>97</v>
      </c>
      <c r="E204" s="64" t="s">
        <v>366</v>
      </c>
      <c r="F204" s="76">
        <v>240</v>
      </c>
      <c r="G204" s="81">
        <v>7653.95</v>
      </c>
      <c r="H204" s="81">
        <v>6655.3</v>
      </c>
    </row>
    <row r="205" spans="1:8" s="38" customFormat="1" ht="24.75" hidden="1">
      <c r="A205" s="77" t="s">
        <v>324</v>
      </c>
      <c r="B205" s="64" t="s">
        <v>111</v>
      </c>
      <c r="C205" s="64" t="s">
        <v>108</v>
      </c>
      <c r="D205" s="64" t="s">
        <v>97</v>
      </c>
      <c r="E205" s="64">
        <v>277036</v>
      </c>
      <c r="F205" s="76">
        <v>111</v>
      </c>
      <c r="G205" s="81">
        <v>0</v>
      </c>
      <c r="H205" s="81">
        <v>0</v>
      </c>
    </row>
    <row r="206" spans="1:8" s="38" customFormat="1" ht="30" customHeight="1" hidden="1">
      <c r="A206" s="74" t="s">
        <v>75</v>
      </c>
      <c r="B206" s="64" t="s">
        <v>111</v>
      </c>
      <c r="C206" s="64" t="s">
        <v>108</v>
      </c>
      <c r="D206" s="64" t="s">
        <v>97</v>
      </c>
      <c r="E206" s="64" t="s">
        <v>366</v>
      </c>
      <c r="F206" s="76">
        <v>850</v>
      </c>
      <c r="G206" s="81">
        <v>10</v>
      </c>
      <c r="H206" s="81">
        <v>10</v>
      </c>
    </row>
    <row r="207" spans="1:8" s="38" customFormat="1" ht="132.75" hidden="1">
      <c r="A207" s="78" t="s">
        <v>450</v>
      </c>
      <c r="B207" s="64" t="s">
        <v>111</v>
      </c>
      <c r="C207" s="64" t="s">
        <v>108</v>
      </c>
      <c r="D207" s="64" t="s">
        <v>97</v>
      </c>
      <c r="E207" s="64" t="s">
        <v>367</v>
      </c>
      <c r="F207" s="76"/>
      <c r="G207" s="81">
        <f>G208</f>
        <v>30</v>
      </c>
      <c r="H207" s="81">
        <f>H208</f>
        <v>30</v>
      </c>
    </row>
    <row r="208" spans="1:8" s="38" customFormat="1" ht="27.75" customHeight="1" hidden="1">
      <c r="A208" s="77" t="s">
        <v>258</v>
      </c>
      <c r="B208" s="64" t="s">
        <v>111</v>
      </c>
      <c r="C208" s="64" t="s">
        <v>108</v>
      </c>
      <c r="D208" s="64" t="s">
        <v>97</v>
      </c>
      <c r="E208" s="64" t="s">
        <v>367</v>
      </c>
      <c r="F208" s="76">
        <v>240</v>
      </c>
      <c r="G208" s="81">
        <v>30</v>
      </c>
      <c r="H208" s="81">
        <v>30</v>
      </c>
    </row>
    <row r="209" spans="1:8" s="38" customFormat="1" ht="120.75" hidden="1">
      <c r="A209" s="78" t="s">
        <v>451</v>
      </c>
      <c r="B209" s="64" t="s">
        <v>111</v>
      </c>
      <c r="C209" s="64" t="s">
        <v>108</v>
      </c>
      <c r="D209" s="64" t="s">
        <v>97</v>
      </c>
      <c r="E209" s="64" t="s">
        <v>368</v>
      </c>
      <c r="F209" s="76"/>
      <c r="G209" s="81">
        <f>G210</f>
        <v>1013</v>
      </c>
      <c r="H209" s="81">
        <f>H210</f>
        <v>1013</v>
      </c>
    </row>
    <row r="210" spans="1:8" s="38" customFormat="1" ht="36.75" hidden="1">
      <c r="A210" s="77" t="s">
        <v>258</v>
      </c>
      <c r="B210" s="64" t="s">
        <v>111</v>
      </c>
      <c r="C210" s="64" t="s">
        <v>108</v>
      </c>
      <c r="D210" s="64" t="s">
        <v>97</v>
      </c>
      <c r="E210" s="64" t="s">
        <v>368</v>
      </c>
      <c r="F210" s="76">
        <v>240</v>
      </c>
      <c r="G210" s="81">
        <v>1013</v>
      </c>
      <c r="H210" s="81">
        <v>1013</v>
      </c>
    </row>
    <row r="211" spans="1:8" s="38" customFormat="1" ht="144.75" hidden="1">
      <c r="A211" s="97" t="s">
        <v>452</v>
      </c>
      <c r="B211" s="64" t="s">
        <v>111</v>
      </c>
      <c r="C211" s="64" t="s">
        <v>108</v>
      </c>
      <c r="D211" s="64" t="s">
        <v>97</v>
      </c>
      <c r="E211" s="64" t="s">
        <v>369</v>
      </c>
      <c r="F211" s="76"/>
      <c r="G211" s="81">
        <f>G214+G217+G221+G216</f>
        <v>931</v>
      </c>
      <c r="H211" s="81">
        <f>H214+H217+H221+H216</f>
        <v>981</v>
      </c>
    </row>
    <row r="212" spans="1:8" s="38" customFormat="1" ht="33.75" customHeight="1" hidden="1">
      <c r="A212" s="74" t="s">
        <v>197</v>
      </c>
      <c r="B212" s="64" t="s">
        <v>111</v>
      </c>
      <c r="C212" s="64" t="s">
        <v>108</v>
      </c>
      <c r="D212" s="64" t="s">
        <v>97</v>
      </c>
      <c r="E212" s="64">
        <v>270023</v>
      </c>
      <c r="F212" s="72"/>
      <c r="G212" s="81">
        <f>G213</f>
        <v>0</v>
      </c>
      <c r="H212" s="81">
        <f>H213</f>
        <v>0</v>
      </c>
    </row>
    <row r="213" spans="1:8" s="38" customFormat="1" ht="82.5" customHeight="1" hidden="1">
      <c r="A213" s="74" t="s">
        <v>198</v>
      </c>
      <c r="B213" s="64" t="s">
        <v>111</v>
      </c>
      <c r="C213" s="64" t="s">
        <v>108</v>
      </c>
      <c r="D213" s="64" t="s">
        <v>97</v>
      </c>
      <c r="E213" s="64">
        <v>270023</v>
      </c>
      <c r="F213" s="76">
        <v>111</v>
      </c>
      <c r="G213" s="81">
        <v>0</v>
      </c>
      <c r="H213" s="81">
        <v>0</v>
      </c>
    </row>
    <row r="214" spans="1:11" s="38" customFormat="1" ht="31.5" customHeight="1" hidden="1">
      <c r="A214" s="77" t="s">
        <v>261</v>
      </c>
      <c r="B214" s="64" t="s">
        <v>111</v>
      </c>
      <c r="C214" s="64" t="s">
        <v>108</v>
      </c>
      <c r="D214" s="64" t="s">
        <v>97</v>
      </c>
      <c r="E214" s="64" t="s">
        <v>369</v>
      </c>
      <c r="F214" s="76">
        <v>110</v>
      </c>
      <c r="G214" s="81">
        <v>781</v>
      </c>
      <c r="H214" s="81">
        <v>831</v>
      </c>
      <c r="I214" s="44"/>
      <c r="J214" s="44"/>
      <c r="K214" s="44"/>
    </row>
    <row r="215" spans="1:11" s="38" customFormat="1" ht="36" hidden="1">
      <c r="A215" s="74" t="s">
        <v>77</v>
      </c>
      <c r="B215" s="64" t="s">
        <v>111</v>
      </c>
      <c r="C215" s="64" t="s">
        <v>108</v>
      </c>
      <c r="D215" s="64" t="s">
        <v>97</v>
      </c>
      <c r="E215" s="64">
        <v>270023</v>
      </c>
      <c r="F215" s="76">
        <v>242</v>
      </c>
      <c r="G215" s="81">
        <v>0</v>
      </c>
      <c r="H215" s="81">
        <v>0</v>
      </c>
      <c r="I215" s="44"/>
      <c r="J215" s="44"/>
      <c r="K215" s="44"/>
    </row>
    <row r="216" spans="1:11" s="38" customFormat="1" ht="48" hidden="1">
      <c r="A216" s="71" t="s">
        <v>83</v>
      </c>
      <c r="B216" s="70" t="s">
        <v>111</v>
      </c>
      <c r="C216" s="70" t="s">
        <v>108</v>
      </c>
      <c r="D216" s="70" t="s">
        <v>97</v>
      </c>
      <c r="E216" s="70" t="s">
        <v>385</v>
      </c>
      <c r="F216" s="72">
        <v>110</v>
      </c>
      <c r="G216" s="80">
        <v>0</v>
      </c>
      <c r="H216" s="80">
        <v>0</v>
      </c>
      <c r="I216" s="44"/>
      <c r="J216" s="44"/>
      <c r="K216" s="44"/>
    </row>
    <row r="217" spans="1:11" s="38" customFormat="1" ht="36" hidden="1">
      <c r="A217" s="74" t="s">
        <v>78</v>
      </c>
      <c r="B217" s="64" t="s">
        <v>111</v>
      </c>
      <c r="C217" s="64" t="s">
        <v>108</v>
      </c>
      <c r="D217" s="64" t="s">
        <v>97</v>
      </c>
      <c r="E217" s="64" t="s">
        <v>369</v>
      </c>
      <c r="F217" s="76">
        <v>240</v>
      </c>
      <c r="G217" s="81">
        <v>150</v>
      </c>
      <c r="H217" s="81">
        <v>150</v>
      </c>
      <c r="I217" s="44"/>
      <c r="J217" s="44"/>
      <c r="K217" s="44"/>
    </row>
    <row r="218" spans="1:11" s="38" customFormat="1" ht="36" customHeight="1" hidden="1">
      <c r="A218" s="74" t="s">
        <v>82</v>
      </c>
      <c r="B218" s="64" t="s">
        <v>111</v>
      </c>
      <c r="C218" s="64" t="s">
        <v>108</v>
      </c>
      <c r="D218" s="64" t="s">
        <v>97</v>
      </c>
      <c r="E218" s="64">
        <v>9200000</v>
      </c>
      <c r="F218" s="76"/>
      <c r="G218" s="81">
        <f>G219</f>
        <v>0</v>
      </c>
      <c r="H218" s="81">
        <f>H219</f>
        <v>0</v>
      </c>
      <c r="I218" s="44"/>
      <c r="J218" s="44"/>
      <c r="K218" s="44"/>
    </row>
    <row r="219" spans="1:11" s="38" customFormat="1" ht="48" hidden="1">
      <c r="A219" s="71" t="s">
        <v>83</v>
      </c>
      <c r="B219" s="70" t="s">
        <v>111</v>
      </c>
      <c r="C219" s="70" t="s">
        <v>108</v>
      </c>
      <c r="D219" s="70" t="s">
        <v>97</v>
      </c>
      <c r="E219" s="64" t="s">
        <v>386</v>
      </c>
      <c r="F219" s="76">
        <v>110</v>
      </c>
      <c r="G219" s="81">
        <f>G220</f>
        <v>0</v>
      </c>
      <c r="H219" s="81">
        <f>H220</f>
        <v>0</v>
      </c>
      <c r="I219" s="44"/>
      <c r="J219" s="44"/>
      <c r="K219" s="44"/>
    </row>
    <row r="220" spans="1:11" s="38" customFormat="1" ht="24" hidden="1">
      <c r="A220" s="74" t="s">
        <v>81</v>
      </c>
      <c r="B220" s="64" t="s">
        <v>111</v>
      </c>
      <c r="C220" s="64" t="s">
        <v>108</v>
      </c>
      <c r="D220" s="64" t="s">
        <v>97</v>
      </c>
      <c r="E220" s="64">
        <v>9207036</v>
      </c>
      <c r="F220" s="76">
        <v>111</v>
      </c>
      <c r="G220" s="81"/>
      <c r="H220" s="81"/>
      <c r="I220" s="44"/>
      <c r="J220" s="44"/>
      <c r="K220" s="44"/>
    </row>
    <row r="221" spans="1:11" s="38" customFormat="1" ht="24.75" hidden="1">
      <c r="A221" s="77" t="s">
        <v>324</v>
      </c>
      <c r="B221" s="64" t="s">
        <v>111</v>
      </c>
      <c r="C221" s="64" t="s">
        <v>108</v>
      </c>
      <c r="D221" s="64" t="s">
        <v>97</v>
      </c>
      <c r="E221" s="64">
        <v>277036</v>
      </c>
      <c r="F221" s="76">
        <v>111</v>
      </c>
      <c r="G221" s="81">
        <v>0</v>
      </c>
      <c r="H221" s="81">
        <v>0</v>
      </c>
      <c r="I221" s="44"/>
      <c r="J221" s="44"/>
      <c r="K221" s="44"/>
    </row>
    <row r="222" spans="1:11" s="38" customFormat="1" ht="15.75">
      <c r="A222" s="71" t="s">
        <v>59</v>
      </c>
      <c r="B222" s="64" t="s">
        <v>111</v>
      </c>
      <c r="C222" s="70" t="s">
        <v>109</v>
      </c>
      <c r="D222" s="70" t="s">
        <v>98</v>
      </c>
      <c r="E222" s="70"/>
      <c r="F222" s="72"/>
      <c r="G222" s="80">
        <f>G223+G224</f>
        <v>976.3</v>
      </c>
      <c r="H222" s="80">
        <f>H223+H224</f>
        <v>976.3</v>
      </c>
      <c r="I222" s="44"/>
      <c r="J222" s="44"/>
      <c r="K222" s="44"/>
    </row>
    <row r="223" spans="1:11" s="38" customFormat="1" ht="15.75">
      <c r="A223" s="71" t="s">
        <v>60</v>
      </c>
      <c r="B223" s="64" t="s">
        <v>111</v>
      </c>
      <c r="C223" s="70" t="s">
        <v>109</v>
      </c>
      <c r="D223" s="70" t="s">
        <v>97</v>
      </c>
      <c r="E223" s="70"/>
      <c r="F223" s="72"/>
      <c r="G223" s="80">
        <f>'прил.15'!G224</f>
        <v>776.3</v>
      </c>
      <c r="H223" s="80">
        <f>'прил.15'!H224</f>
        <v>776.3</v>
      </c>
      <c r="I223" s="44"/>
      <c r="J223" s="44"/>
      <c r="K223" s="44"/>
    </row>
    <row r="224" spans="1:8" ht="30" customHeight="1">
      <c r="A224" s="101" t="s">
        <v>116</v>
      </c>
      <c r="B224" s="70" t="s">
        <v>111</v>
      </c>
      <c r="C224" s="70" t="s">
        <v>109</v>
      </c>
      <c r="D224" s="70" t="s">
        <v>100</v>
      </c>
      <c r="E224" s="70"/>
      <c r="F224" s="72"/>
      <c r="G224" s="80">
        <f>'прил.15'!G229</f>
        <v>200</v>
      </c>
      <c r="H224" s="80">
        <f>'прил.15'!H229</f>
        <v>200</v>
      </c>
    </row>
    <row r="225" spans="1:8" ht="69.75" customHeight="1" hidden="1">
      <c r="A225" s="102" t="s">
        <v>269</v>
      </c>
      <c r="B225" s="70" t="s">
        <v>111</v>
      </c>
      <c r="C225" s="70" t="s">
        <v>109</v>
      </c>
      <c r="D225" s="70" t="s">
        <v>100</v>
      </c>
      <c r="E225" s="70"/>
      <c r="F225" s="72"/>
      <c r="G225" s="80">
        <v>0</v>
      </c>
      <c r="H225" s="80">
        <v>0</v>
      </c>
    </row>
    <row r="226" spans="1:8" ht="28.5" customHeight="1" hidden="1">
      <c r="A226" s="84" t="s">
        <v>220</v>
      </c>
      <c r="B226" s="64" t="s">
        <v>111</v>
      </c>
      <c r="C226" s="64" t="s">
        <v>109</v>
      </c>
      <c r="D226" s="64" t="s">
        <v>100</v>
      </c>
      <c r="E226" s="64" t="s">
        <v>373</v>
      </c>
      <c r="F226" s="76"/>
      <c r="G226" s="81">
        <f>G227</f>
        <v>0</v>
      </c>
      <c r="H226" s="81">
        <f>H227</f>
        <v>0</v>
      </c>
    </row>
    <row r="227" spans="1:8" ht="75" customHeight="1" hidden="1">
      <c r="A227" s="78" t="s">
        <v>270</v>
      </c>
      <c r="B227" s="64" t="s">
        <v>111</v>
      </c>
      <c r="C227" s="64" t="s">
        <v>109</v>
      </c>
      <c r="D227" s="64" t="s">
        <v>100</v>
      </c>
      <c r="E227" s="64" t="s">
        <v>25</v>
      </c>
      <c r="F227" s="76"/>
      <c r="G227" s="81">
        <f>G228</f>
        <v>0</v>
      </c>
      <c r="H227" s="81">
        <f>H228</f>
        <v>0</v>
      </c>
    </row>
    <row r="228" spans="1:8" ht="28.5" customHeight="1" hidden="1">
      <c r="A228" s="78" t="s">
        <v>281</v>
      </c>
      <c r="B228" s="64" t="s">
        <v>111</v>
      </c>
      <c r="C228" s="64" t="s">
        <v>109</v>
      </c>
      <c r="D228" s="64" t="s">
        <v>100</v>
      </c>
      <c r="E228" s="64" t="s">
        <v>25</v>
      </c>
      <c r="F228" s="76">
        <v>320</v>
      </c>
      <c r="G228" s="81">
        <v>0</v>
      </c>
      <c r="H228" s="81">
        <v>0</v>
      </c>
    </row>
    <row r="229" spans="1:8" ht="96" hidden="1">
      <c r="A229" s="78" t="s">
        <v>325</v>
      </c>
      <c r="B229" s="64" t="s">
        <v>111</v>
      </c>
      <c r="C229" s="64" t="s">
        <v>109</v>
      </c>
      <c r="D229" s="64" t="s">
        <v>100</v>
      </c>
      <c r="E229" s="64">
        <v>117075</v>
      </c>
      <c r="F229" s="76">
        <v>320</v>
      </c>
      <c r="G229" s="81">
        <v>0</v>
      </c>
      <c r="H229" s="81">
        <v>0</v>
      </c>
    </row>
    <row r="230" spans="1:8" ht="132" hidden="1">
      <c r="A230" s="102" t="s">
        <v>270</v>
      </c>
      <c r="B230" s="70" t="s">
        <v>111</v>
      </c>
      <c r="C230" s="70" t="s">
        <v>109</v>
      </c>
      <c r="D230" s="70" t="s">
        <v>100</v>
      </c>
      <c r="E230" s="70" t="s">
        <v>387</v>
      </c>
      <c r="F230" s="72">
        <v>320</v>
      </c>
      <c r="G230" s="80">
        <v>0</v>
      </c>
      <c r="H230" s="80">
        <v>0</v>
      </c>
    </row>
    <row r="231" spans="1:8" ht="120" hidden="1">
      <c r="A231" s="78" t="s">
        <v>270</v>
      </c>
      <c r="B231" s="70" t="s">
        <v>111</v>
      </c>
      <c r="C231" s="70" t="s">
        <v>109</v>
      </c>
      <c r="D231" s="70" t="s">
        <v>100</v>
      </c>
      <c r="E231" s="70" t="s">
        <v>387</v>
      </c>
      <c r="F231" s="72">
        <v>320</v>
      </c>
      <c r="G231" s="80">
        <v>0</v>
      </c>
      <c r="H231" s="80">
        <v>0</v>
      </c>
    </row>
    <row r="232" spans="1:8" ht="48" hidden="1">
      <c r="A232" s="84" t="s">
        <v>271</v>
      </c>
      <c r="B232" s="64" t="s">
        <v>111</v>
      </c>
      <c r="C232" s="64" t="s">
        <v>109</v>
      </c>
      <c r="D232" s="64" t="s">
        <v>100</v>
      </c>
      <c r="E232" s="64" t="s">
        <v>374</v>
      </c>
      <c r="F232" s="76"/>
      <c r="G232" s="81">
        <f>G233</f>
        <v>0</v>
      </c>
      <c r="H232" s="81">
        <f>H233</f>
        <v>0</v>
      </c>
    </row>
    <row r="233" spans="1:8" ht="156" hidden="1">
      <c r="A233" s="78" t="s">
        <v>438</v>
      </c>
      <c r="B233" s="64" t="s">
        <v>111</v>
      </c>
      <c r="C233" s="64" t="s">
        <v>109</v>
      </c>
      <c r="D233" s="64" t="s">
        <v>100</v>
      </c>
      <c r="E233" s="64" t="s">
        <v>375</v>
      </c>
      <c r="F233" s="76"/>
      <c r="G233" s="81">
        <f>G234</f>
        <v>0</v>
      </c>
      <c r="H233" s="81">
        <f>H234</f>
        <v>0</v>
      </c>
    </row>
    <row r="234" spans="1:8" ht="24" hidden="1">
      <c r="A234" s="78" t="s">
        <v>281</v>
      </c>
      <c r="B234" s="64" t="s">
        <v>111</v>
      </c>
      <c r="C234" s="64" t="s">
        <v>109</v>
      </c>
      <c r="D234" s="64" t="s">
        <v>100</v>
      </c>
      <c r="E234" s="64" t="s">
        <v>375</v>
      </c>
      <c r="F234" s="76">
        <v>320</v>
      </c>
      <c r="G234" s="81">
        <v>0</v>
      </c>
      <c r="H234" s="81">
        <v>0</v>
      </c>
    </row>
  </sheetData>
  <sheetProtection/>
  <mergeCells count="8">
    <mergeCell ref="A9:H9"/>
    <mergeCell ref="F1:H1"/>
    <mergeCell ref="E2:H2"/>
    <mergeCell ref="E3:H3"/>
    <mergeCell ref="E4:H4"/>
    <mergeCell ref="E5:H5"/>
    <mergeCell ref="A7:H7"/>
    <mergeCell ref="A8:H8"/>
  </mergeCells>
  <printOptions/>
  <pageMargins left="0.7" right="0.7" top="0.75" bottom="0.75" header="0.3" footer="0.3"/>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L253"/>
  <sheetViews>
    <sheetView zoomScalePageLayoutView="0" workbookViewId="0" topLeftCell="A1">
      <selection activeCell="A2" sqref="A2"/>
    </sheetView>
  </sheetViews>
  <sheetFormatPr defaultColWidth="9.00390625" defaultRowHeight="12.75"/>
  <cols>
    <col min="1" max="1" width="43.875" style="38" customWidth="1"/>
    <col min="2" max="2" width="9.625" style="38" customWidth="1"/>
    <col min="3" max="3" width="5.75390625" style="40" customWidth="1"/>
    <col min="4" max="4" width="9.125" style="40" customWidth="1"/>
    <col min="5" max="5" width="11.25390625" style="40" customWidth="1"/>
    <col min="6" max="6" width="8.125" style="41" customWidth="1"/>
    <col min="7" max="7" width="14.625" style="38" customWidth="1"/>
    <col min="8" max="8" width="3.625" style="46" hidden="1" customWidth="1"/>
    <col min="9" max="16384" width="9.125" style="45" customWidth="1"/>
  </cols>
  <sheetData>
    <row r="1" spans="1:8" s="38" customFormat="1" ht="18" customHeight="1">
      <c r="A1" s="48"/>
      <c r="B1" s="48"/>
      <c r="C1" s="48"/>
      <c r="D1" s="49"/>
      <c r="E1" s="49"/>
      <c r="F1" s="515" t="s">
        <v>110</v>
      </c>
      <c r="G1" s="532"/>
      <c r="H1" s="533"/>
    </row>
    <row r="2" spans="1:8" s="38" customFormat="1" ht="15.75">
      <c r="A2" s="48"/>
      <c r="B2" s="48"/>
      <c r="C2" s="48"/>
      <c r="D2" s="49"/>
      <c r="E2" s="530" t="s">
        <v>30</v>
      </c>
      <c r="F2" s="531"/>
      <c r="G2" s="531"/>
      <c r="H2" s="531"/>
    </row>
    <row r="3" spans="1:8" s="38" customFormat="1" ht="15.75">
      <c r="A3" s="48"/>
      <c r="B3" s="48"/>
      <c r="C3" s="48"/>
      <c r="D3" s="49"/>
      <c r="E3" s="516" t="s">
        <v>31</v>
      </c>
      <c r="F3" s="531"/>
      <c r="G3" s="531"/>
      <c r="H3" s="531"/>
    </row>
    <row r="4" spans="1:11" s="38" customFormat="1" ht="15.75">
      <c r="A4" s="420"/>
      <c r="B4" s="420"/>
      <c r="C4" s="420"/>
      <c r="D4" s="421"/>
      <c r="E4" s="537" t="str">
        <f>'прил.2'!$B$4</f>
        <v>от 03.06.2020 г. № 70</v>
      </c>
      <c r="F4" s="537"/>
      <c r="G4" s="537"/>
      <c r="H4" s="537"/>
      <c r="I4" s="39"/>
      <c r="J4" s="39"/>
      <c r="K4" s="39"/>
    </row>
    <row r="5" spans="1:8" s="38" customFormat="1" ht="18" customHeight="1">
      <c r="A5" s="420"/>
      <c r="B5" s="420"/>
      <c r="C5" s="420"/>
      <c r="D5" s="421"/>
      <c r="E5" s="538" t="s">
        <v>8</v>
      </c>
      <c r="F5" s="538"/>
      <c r="G5" s="538"/>
      <c r="H5" s="538"/>
    </row>
    <row r="6" spans="1:8" ht="12.75">
      <c r="A6" s="422"/>
      <c r="B6" s="422"/>
      <c r="C6" s="423"/>
      <c r="D6" s="423"/>
      <c r="E6" s="423"/>
      <c r="F6" s="423"/>
      <c r="G6" s="423"/>
      <c r="H6" s="424"/>
    </row>
    <row r="7" spans="1:8" ht="12.75">
      <c r="A7" s="535" t="s">
        <v>112</v>
      </c>
      <c r="B7" s="535"/>
      <c r="C7" s="535"/>
      <c r="D7" s="535"/>
      <c r="E7" s="535"/>
      <c r="F7" s="535"/>
      <c r="G7" s="535"/>
      <c r="H7" s="535"/>
    </row>
    <row r="8" spans="1:8" ht="21" customHeight="1">
      <c r="A8" s="536" t="s">
        <v>254</v>
      </c>
      <c r="B8" s="536"/>
      <c r="C8" s="536"/>
      <c r="D8" s="536"/>
      <c r="E8" s="536"/>
      <c r="F8" s="536"/>
      <c r="G8" s="536"/>
      <c r="H8" s="536"/>
    </row>
    <row r="9" spans="1:8" ht="12.75">
      <c r="A9" s="535" t="s">
        <v>494</v>
      </c>
      <c r="B9" s="535"/>
      <c r="C9" s="535"/>
      <c r="D9" s="535"/>
      <c r="E9" s="535"/>
      <c r="F9" s="535"/>
      <c r="G9" s="535"/>
      <c r="H9" s="535"/>
    </row>
    <row r="10" spans="1:8" ht="1.5" customHeight="1">
      <c r="A10" s="422"/>
      <c r="B10" s="422"/>
      <c r="C10" s="423"/>
      <c r="D10" s="423"/>
      <c r="E10" s="423"/>
      <c r="F10" s="423"/>
      <c r="G10" s="423"/>
      <c r="H10" s="424"/>
    </row>
    <row r="11" spans="1:8" ht="13.5" hidden="1" thickBot="1">
      <c r="A11" s="425"/>
      <c r="B11" s="425"/>
      <c r="C11" s="423"/>
      <c r="D11" s="423"/>
      <c r="E11" s="423"/>
      <c r="F11" s="426"/>
      <c r="G11" s="427"/>
      <c r="H11" s="428"/>
    </row>
    <row r="12" spans="1:8" s="47" customFormat="1" ht="50.25" customHeight="1">
      <c r="A12" s="429" t="s">
        <v>36</v>
      </c>
      <c r="B12" s="430" t="s">
        <v>119</v>
      </c>
      <c r="C12" s="430" t="s">
        <v>32</v>
      </c>
      <c r="D12" s="430" t="s">
        <v>33</v>
      </c>
      <c r="E12" s="431" t="s">
        <v>34</v>
      </c>
      <c r="F12" s="432" t="s">
        <v>35</v>
      </c>
      <c r="G12" s="433" t="s">
        <v>463</v>
      </c>
      <c r="H12" s="434"/>
    </row>
    <row r="13" spans="1:8" ht="12.75">
      <c r="A13" s="435">
        <v>1</v>
      </c>
      <c r="B13" s="436">
        <v>2</v>
      </c>
      <c r="C13" s="436" t="s">
        <v>113</v>
      </c>
      <c r="D13" s="436" t="s">
        <v>114</v>
      </c>
      <c r="E13" s="437">
        <v>5</v>
      </c>
      <c r="F13" s="435">
        <v>6</v>
      </c>
      <c r="G13" s="438">
        <v>7</v>
      </c>
      <c r="H13" s="422"/>
    </row>
    <row r="14" spans="1:8" ht="12.75">
      <c r="A14" s="439" t="s">
        <v>121</v>
      </c>
      <c r="B14" s="436"/>
      <c r="C14" s="436"/>
      <c r="D14" s="436"/>
      <c r="E14" s="440"/>
      <c r="F14" s="435"/>
      <c r="G14" s="441">
        <f>G15</f>
        <v>95926</v>
      </c>
      <c r="H14" s="422"/>
    </row>
    <row r="15" spans="1:8" s="38" customFormat="1" ht="21">
      <c r="A15" s="439" t="s">
        <v>120</v>
      </c>
      <c r="B15" s="442"/>
      <c r="C15" s="436"/>
      <c r="D15" s="436"/>
      <c r="E15" s="436"/>
      <c r="F15" s="435"/>
      <c r="G15" s="441">
        <v>95926</v>
      </c>
      <c r="H15" s="427"/>
    </row>
    <row r="16" spans="1:8" s="38" customFormat="1" ht="15.75">
      <c r="A16" s="443" t="s">
        <v>37</v>
      </c>
      <c r="B16" s="442"/>
      <c r="C16" s="442" t="s">
        <v>97</v>
      </c>
      <c r="D16" s="442" t="s">
        <v>98</v>
      </c>
      <c r="E16" s="442"/>
      <c r="F16" s="444"/>
      <c r="G16" s="445">
        <f>G17+G22+G33+G51+G56+G61+G66+G45+G44</f>
        <v>19709.5</v>
      </c>
      <c r="H16" s="427"/>
    </row>
    <row r="17" spans="1:8" s="38" customFormat="1" ht="21" hidden="1">
      <c r="A17" s="443" t="s">
        <v>92</v>
      </c>
      <c r="B17" s="442" t="s">
        <v>111</v>
      </c>
      <c r="C17" s="442" t="s">
        <v>97</v>
      </c>
      <c r="D17" s="442" t="s">
        <v>99</v>
      </c>
      <c r="E17" s="442"/>
      <c r="F17" s="444"/>
      <c r="G17" s="445">
        <f>G18</f>
        <v>0</v>
      </c>
      <c r="H17" s="427"/>
    </row>
    <row r="18" spans="1:8" s="38" customFormat="1" ht="15.75" hidden="1">
      <c r="A18" s="446" t="s">
        <v>436</v>
      </c>
      <c r="B18" s="442" t="s">
        <v>111</v>
      </c>
      <c r="C18" s="436" t="s">
        <v>97</v>
      </c>
      <c r="D18" s="436" t="s">
        <v>99</v>
      </c>
      <c r="E18" s="436">
        <v>9000000</v>
      </c>
      <c r="F18" s="444"/>
      <c r="G18" s="447">
        <f>G19</f>
        <v>0</v>
      </c>
      <c r="H18" s="427"/>
    </row>
    <row r="19" spans="1:8" s="38" customFormat="1" ht="22.5" hidden="1">
      <c r="A19" s="446" t="s">
        <v>437</v>
      </c>
      <c r="B19" s="442" t="s">
        <v>111</v>
      </c>
      <c r="C19" s="436" t="s">
        <v>97</v>
      </c>
      <c r="D19" s="436" t="s">
        <v>99</v>
      </c>
      <c r="E19" s="436">
        <v>9900000</v>
      </c>
      <c r="F19" s="444"/>
      <c r="G19" s="447">
        <f>G20</f>
        <v>0</v>
      </c>
      <c r="H19" s="427"/>
    </row>
    <row r="20" spans="1:8" s="38" customFormat="1" ht="21" hidden="1">
      <c r="A20" s="443" t="s">
        <v>94</v>
      </c>
      <c r="B20" s="442" t="s">
        <v>111</v>
      </c>
      <c r="C20" s="442" t="s">
        <v>97</v>
      </c>
      <c r="D20" s="442" t="s">
        <v>99</v>
      </c>
      <c r="E20" s="442">
        <v>9900020</v>
      </c>
      <c r="F20" s="444"/>
      <c r="G20" s="445">
        <f>G21</f>
        <v>0</v>
      </c>
      <c r="H20" s="427"/>
    </row>
    <row r="21" spans="1:8" s="38" customFormat="1" ht="22.5" hidden="1">
      <c r="A21" s="446" t="s">
        <v>76</v>
      </c>
      <c r="B21" s="442" t="s">
        <v>111</v>
      </c>
      <c r="C21" s="436" t="s">
        <v>97</v>
      </c>
      <c r="D21" s="436" t="s">
        <v>99</v>
      </c>
      <c r="E21" s="436">
        <v>9900020</v>
      </c>
      <c r="F21" s="448">
        <v>121</v>
      </c>
      <c r="G21" s="447">
        <v>0</v>
      </c>
      <c r="H21" s="427"/>
    </row>
    <row r="22" spans="1:8" s="38" customFormat="1" ht="50.25" customHeight="1">
      <c r="A22" s="443" t="s">
        <v>38</v>
      </c>
      <c r="B22" s="442" t="s">
        <v>469</v>
      </c>
      <c r="C22" s="442" t="s">
        <v>97</v>
      </c>
      <c r="D22" s="442" t="s">
        <v>98</v>
      </c>
      <c r="E22" s="442"/>
      <c r="F22" s="444"/>
      <c r="G22" s="445">
        <f>G23</f>
        <v>2379.2</v>
      </c>
      <c r="H22" s="427"/>
    </row>
    <row r="23" spans="1:8" s="38" customFormat="1" ht="23.25">
      <c r="A23" s="449" t="s">
        <v>227</v>
      </c>
      <c r="B23" s="436" t="s">
        <v>469</v>
      </c>
      <c r="C23" s="436" t="s">
        <v>97</v>
      </c>
      <c r="D23" s="436" t="s">
        <v>98</v>
      </c>
      <c r="E23" s="442">
        <v>9000000000</v>
      </c>
      <c r="F23" s="444"/>
      <c r="G23" s="445">
        <f>G24</f>
        <v>2379.2</v>
      </c>
      <c r="H23" s="427"/>
    </row>
    <row r="24" spans="1:8" s="38" customFormat="1" ht="38.25" customHeight="1">
      <c r="A24" s="449" t="s">
        <v>257</v>
      </c>
      <c r="B24" s="436" t="s">
        <v>469</v>
      </c>
      <c r="C24" s="436" t="s">
        <v>97</v>
      </c>
      <c r="D24" s="436" t="s">
        <v>98</v>
      </c>
      <c r="E24" s="442">
        <v>9900000000</v>
      </c>
      <c r="F24" s="444"/>
      <c r="G24" s="447">
        <f>G25+G27</f>
        <v>2379.2</v>
      </c>
      <c r="H24" s="427"/>
    </row>
    <row r="25" spans="1:8" s="38" customFormat="1" ht="27.75" customHeight="1">
      <c r="A25" s="450" t="s">
        <v>228</v>
      </c>
      <c r="B25" s="436" t="s">
        <v>469</v>
      </c>
      <c r="C25" s="442" t="s">
        <v>97</v>
      </c>
      <c r="D25" s="442" t="s">
        <v>99</v>
      </c>
      <c r="E25" s="442" t="s">
        <v>339</v>
      </c>
      <c r="F25" s="444"/>
      <c r="G25" s="445">
        <f>G26</f>
        <v>1563</v>
      </c>
      <c r="H25" s="427"/>
    </row>
    <row r="26" spans="1:8" s="38" customFormat="1" ht="29.25" customHeight="1">
      <c r="A26" s="449" t="s">
        <v>256</v>
      </c>
      <c r="B26" s="436" t="s">
        <v>469</v>
      </c>
      <c r="C26" s="436" t="s">
        <v>97</v>
      </c>
      <c r="D26" s="436" t="s">
        <v>99</v>
      </c>
      <c r="E26" s="436" t="s">
        <v>339</v>
      </c>
      <c r="F26" s="448">
        <v>120</v>
      </c>
      <c r="G26" s="447">
        <v>1563</v>
      </c>
      <c r="H26" s="427"/>
    </row>
    <row r="27" spans="1:8" s="38" customFormat="1" ht="29.25" customHeight="1">
      <c r="A27" s="472" t="s">
        <v>228</v>
      </c>
      <c r="B27" s="442" t="s">
        <v>469</v>
      </c>
      <c r="C27" s="442" t="s">
        <v>97</v>
      </c>
      <c r="D27" s="442" t="s">
        <v>100</v>
      </c>
      <c r="E27" s="442" t="s">
        <v>337</v>
      </c>
      <c r="F27" s="448"/>
      <c r="G27" s="445">
        <f>G28+G29+G30</f>
        <v>816.2</v>
      </c>
      <c r="H27" s="427"/>
    </row>
    <row r="28" spans="1:8" s="38" customFormat="1" ht="25.5" customHeight="1">
      <c r="A28" s="449" t="s">
        <v>258</v>
      </c>
      <c r="B28" s="436" t="s">
        <v>469</v>
      </c>
      <c r="C28" s="436" t="s">
        <v>97</v>
      </c>
      <c r="D28" s="436" t="s">
        <v>100</v>
      </c>
      <c r="E28" s="436" t="s">
        <v>337</v>
      </c>
      <c r="F28" s="448">
        <v>240</v>
      </c>
      <c r="G28" s="447">
        <v>744.5</v>
      </c>
      <c r="H28" s="427"/>
    </row>
    <row r="29" spans="1:8" s="38" customFormat="1" ht="15.75">
      <c r="A29" s="449" t="s">
        <v>75</v>
      </c>
      <c r="B29" s="436" t="s">
        <v>469</v>
      </c>
      <c r="C29" s="436" t="s">
        <v>97</v>
      </c>
      <c r="D29" s="436" t="s">
        <v>100</v>
      </c>
      <c r="E29" s="436" t="s">
        <v>337</v>
      </c>
      <c r="F29" s="448">
        <v>850</v>
      </c>
      <c r="G29" s="447">
        <v>44.7</v>
      </c>
      <c r="H29" s="427"/>
    </row>
    <row r="30" spans="1:8" s="38" customFormat="1" ht="15.75">
      <c r="A30" s="450" t="s">
        <v>264</v>
      </c>
      <c r="B30" s="436" t="s">
        <v>469</v>
      </c>
      <c r="C30" s="436" t="s">
        <v>97</v>
      </c>
      <c r="D30" s="436" t="s">
        <v>100</v>
      </c>
      <c r="E30" s="436">
        <v>9900005000</v>
      </c>
      <c r="F30" s="448"/>
      <c r="G30" s="447">
        <f>G32</f>
        <v>27</v>
      </c>
      <c r="H30" s="427"/>
    </row>
    <row r="31" spans="1:8" s="38" customFormat="1" ht="23.25">
      <c r="A31" s="450" t="s">
        <v>263</v>
      </c>
      <c r="B31" s="436" t="s">
        <v>469</v>
      </c>
      <c r="C31" s="436" t="s">
        <v>97</v>
      </c>
      <c r="D31" s="436" t="s">
        <v>100</v>
      </c>
      <c r="E31" s="436">
        <v>9900005030</v>
      </c>
      <c r="F31" s="448"/>
      <c r="G31" s="447">
        <f>G32</f>
        <v>27</v>
      </c>
      <c r="H31" s="427"/>
    </row>
    <row r="32" spans="1:8" s="38" customFormat="1" ht="15.75">
      <c r="A32" s="446" t="s">
        <v>61</v>
      </c>
      <c r="B32" s="436" t="s">
        <v>469</v>
      </c>
      <c r="C32" s="436" t="s">
        <v>97</v>
      </c>
      <c r="D32" s="436" t="s">
        <v>100</v>
      </c>
      <c r="E32" s="436">
        <v>9900005030</v>
      </c>
      <c r="F32" s="448">
        <v>540</v>
      </c>
      <c r="G32" s="447">
        <v>27</v>
      </c>
      <c r="H32" s="427"/>
    </row>
    <row r="33" spans="1:8" s="38" customFormat="1" ht="14.25" customHeight="1">
      <c r="A33" s="443" t="s">
        <v>91</v>
      </c>
      <c r="B33" s="436" t="s">
        <v>111</v>
      </c>
      <c r="C33" s="442" t="s">
        <v>97</v>
      </c>
      <c r="D33" s="442" t="s">
        <v>101</v>
      </c>
      <c r="E33" s="442"/>
      <c r="F33" s="444"/>
      <c r="G33" s="445">
        <f>G34</f>
        <v>15900.1</v>
      </c>
      <c r="H33" s="427"/>
    </row>
    <row r="34" spans="1:8" s="38" customFormat="1" ht="23.25">
      <c r="A34" s="449" t="s">
        <v>227</v>
      </c>
      <c r="B34" s="436" t="s">
        <v>111</v>
      </c>
      <c r="C34" s="436" t="s">
        <v>97</v>
      </c>
      <c r="D34" s="436" t="s">
        <v>101</v>
      </c>
      <c r="E34" s="436" t="s">
        <v>343</v>
      </c>
      <c r="F34" s="444"/>
      <c r="G34" s="447">
        <f>G35</f>
        <v>15900.1</v>
      </c>
      <c r="H34" s="427"/>
    </row>
    <row r="35" spans="1:11" s="38" customFormat="1" ht="34.5">
      <c r="A35" s="449" t="s">
        <v>257</v>
      </c>
      <c r="B35" s="436" t="s">
        <v>111</v>
      </c>
      <c r="C35" s="436" t="s">
        <v>97</v>
      </c>
      <c r="D35" s="436" t="s">
        <v>101</v>
      </c>
      <c r="E35" s="436" t="s">
        <v>346</v>
      </c>
      <c r="F35" s="444"/>
      <c r="G35" s="447">
        <f>G36+G42+G48</f>
        <v>15900.1</v>
      </c>
      <c r="H35" s="427"/>
      <c r="K35" s="42"/>
    </row>
    <row r="36" spans="1:11" s="38" customFormat="1" ht="21">
      <c r="A36" s="443" t="s">
        <v>275</v>
      </c>
      <c r="B36" s="436" t="s">
        <v>111</v>
      </c>
      <c r="C36" s="442" t="s">
        <v>97</v>
      </c>
      <c r="D36" s="442" t="s">
        <v>101</v>
      </c>
      <c r="E36" s="442" t="s">
        <v>376</v>
      </c>
      <c r="F36" s="444"/>
      <c r="G36" s="445">
        <f>SUM(G37:G40)</f>
        <v>14278.4</v>
      </c>
      <c r="H36" s="427"/>
      <c r="K36" s="42"/>
    </row>
    <row r="37" spans="1:11" s="38" customFormat="1" ht="23.25">
      <c r="A37" s="449" t="s">
        <v>256</v>
      </c>
      <c r="B37" s="436" t="s">
        <v>111</v>
      </c>
      <c r="C37" s="436" t="s">
        <v>97</v>
      </c>
      <c r="D37" s="436" t="s">
        <v>101</v>
      </c>
      <c r="E37" s="436" t="s">
        <v>376</v>
      </c>
      <c r="F37" s="448">
        <v>120</v>
      </c>
      <c r="G37" s="447">
        <v>10800</v>
      </c>
      <c r="H37" s="427"/>
      <c r="K37" s="42"/>
    </row>
    <row r="38" spans="1:11" s="38" customFormat="1" ht="23.25">
      <c r="A38" s="449" t="s">
        <v>258</v>
      </c>
      <c r="B38" s="436" t="s">
        <v>111</v>
      </c>
      <c r="C38" s="436" t="s">
        <v>97</v>
      </c>
      <c r="D38" s="436" t="s">
        <v>101</v>
      </c>
      <c r="E38" s="436" t="s">
        <v>376</v>
      </c>
      <c r="F38" s="448">
        <v>240</v>
      </c>
      <c r="G38" s="447">
        <v>3326.4</v>
      </c>
      <c r="H38" s="427"/>
      <c r="K38" s="42"/>
    </row>
    <row r="39" spans="1:11" s="38" customFormat="1" ht="23.25">
      <c r="A39" s="449" t="s">
        <v>524</v>
      </c>
      <c r="B39" s="436" t="s">
        <v>111</v>
      </c>
      <c r="C39" s="436" t="s">
        <v>97</v>
      </c>
      <c r="D39" s="436" t="s">
        <v>101</v>
      </c>
      <c r="E39" s="436" t="s">
        <v>376</v>
      </c>
      <c r="F39" s="448">
        <v>830</v>
      </c>
      <c r="G39" s="447">
        <v>0</v>
      </c>
      <c r="H39" s="427"/>
      <c r="K39" s="42"/>
    </row>
    <row r="40" spans="1:11" s="38" customFormat="1" ht="15.75">
      <c r="A40" s="449" t="s">
        <v>75</v>
      </c>
      <c r="B40" s="436" t="s">
        <v>111</v>
      </c>
      <c r="C40" s="436" t="s">
        <v>97</v>
      </c>
      <c r="D40" s="436" t="s">
        <v>101</v>
      </c>
      <c r="E40" s="436" t="s">
        <v>376</v>
      </c>
      <c r="F40" s="448">
        <v>850</v>
      </c>
      <c r="G40" s="447">
        <v>152</v>
      </c>
      <c r="H40" s="427"/>
      <c r="K40" s="42"/>
    </row>
    <row r="41" spans="1:8" s="38" customFormat="1" ht="15.75" hidden="1">
      <c r="A41" s="446" t="s">
        <v>61</v>
      </c>
      <c r="B41" s="436" t="s">
        <v>111</v>
      </c>
      <c r="C41" s="436">
        <v>100</v>
      </c>
      <c r="D41" s="436">
        <v>104</v>
      </c>
      <c r="E41" s="436" t="s">
        <v>39</v>
      </c>
      <c r="F41" s="448">
        <v>17</v>
      </c>
      <c r="G41" s="447">
        <v>0</v>
      </c>
      <c r="H41" s="427"/>
    </row>
    <row r="42" spans="1:8" s="38" customFormat="1" ht="21">
      <c r="A42" s="443" t="s">
        <v>93</v>
      </c>
      <c r="B42" s="436" t="s">
        <v>111</v>
      </c>
      <c r="C42" s="442" t="s">
        <v>97</v>
      </c>
      <c r="D42" s="442" t="s">
        <v>101</v>
      </c>
      <c r="E42" s="442" t="s">
        <v>339</v>
      </c>
      <c r="F42" s="444"/>
      <c r="G42" s="445">
        <f>G43</f>
        <v>1525</v>
      </c>
      <c r="H42" s="427"/>
    </row>
    <row r="43" spans="1:8" s="38" customFormat="1" ht="23.25">
      <c r="A43" s="449" t="s">
        <v>256</v>
      </c>
      <c r="B43" s="436" t="s">
        <v>111</v>
      </c>
      <c r="C43" s="436" t="s">
        <v>97</v>
      </c>
      <c r="D43" s="436" t="s">
        <v>101</v>
      </c>
      <c r="E43" s="436" t="s">
        <v>339</v>
      </c>
      <c r="F43" s="448">
        <v>120</v>
      </c>
      <c r="G43" s="447">
        <v>1525</v>
      </c>
      <c r="H43" s="427"/>
    </row>
    <row r="44" spans="1:8" s="38" customFormat="1" ht="16.5" customHeight="1">
      <c r="A44" s="451" t="s">
        <v>87</v>
      </c>
      <c r="B44" s="442" t="s">
        <v>111</v>
      </c>
      <c r="C44" s="442" t="s">
        <v>97</v>
      </c>
      <c r="D44" s="442" t="s">
        <v>102</v>
      </c>
      <c r="E44" s="442" t="s">
        <v>376</v>
      </c>
      <c r="F44" s="444">
        <v>880</v>
      </c>
      <c r="G44" s="445">
        <v>0</v>
      </c>
      <c r="H44" s="427"/>
    </row>
    <row r="45" spans="1:8" s="38" customFormat="1" ht="52.5" customHeight="1">
      <c r="A45" s="452" t="s">
        <v>276</v>
      </c>
      <c r="B45" s="436" t="s">
        <v>111</v>
      </c>
      <c r="C45" s="442" t="s">
        <v>97</v>
      </c>
      <c r="D45" s="442" t="s">
        <v>104</v>
      </c>
      <c r="E45" s="442" t="s">
        <v>340</v>
      </c>
      <c r="F45" s="444"/>
      <c r="G45" s="445">
        <f>SUM(G46:G47)</f>
        <v>3.5</v>
      </c>
      <c r="H45" s="427"/>
    </row>
    <row r="46" spans="1:8" s="38" customFormat="1" ht="23.25">
      <c r="A46" s="449" t="s">
        <v>256</v>
      </c>
      <c r="B46" s="436" t="s">
        <v>111</v>
      </c>
      <c r="C46" s="436" t="s">
        <v>97</v>
      </c>
      <c r="D46" s="436" t="s">
        <v>104</v>
      </c>
      <c r="E46" s="436" t="s">
        <v>340</v>
      </c>
      <c r="F46" s="448">
        <v>120</v>
      </c>
      <c r="G46" s="447">
        <v>0</v>
      </c>
      <c r="H46" s="427"/>
    </row>
    <row r="47" spans="1:8" s="38" customFormat="1" ht="27" customHeight="1">
      <c r="A47" s="449" t="s">
        <v>258</v>
      </c>
      <c r="B47" s="436" t="s">
        <v>111</v>
      </c>
      <c r="C47" s="436" t="s">
        <v>97</v>
      </c>
      <c r="D47" s="436" t="s">
        <v>104</v>
      </c>
      <c r="E47" s="436" t="s">
        <v>340</v>
      </c>
      <c r="F47" s="448">
        <v>240</v>
      </c>
      <c r="G47" s="447">
        <v>3.5</v>
      </c>
      <c r="H47" s="427"/>
    </row>
    <row r="48" spans="1:8" s="38" customFormat="1" ht="15.75">
      <c r="A48" s="450" t="s">
        <v>264</v>
      </c>
      <c r="B48" s="436" t="s">
        <v>111</v>
      </c>
      <c r="C48" s="436" t="s">
        <v>97</v>
      </c>
      <c r="D48" s="436" t="s">
        <v>101</v>
      </c>
      <c r="E48" s="436" t="s">
        <v>341</v>
      </c>
      <c r="F48" s="448"/>
      <c r="G48" s="447">
        <f>G50</f>
        <v>96.7</v>
      </c>
      <c r="H48" s="427"/>
    </row>
    <row r="49" spans="1:8" s="38" customFormat="1" ht="34.5">
      <c r="A49" s="450" t="s">
        <v>265</v>
      </c>
      <c r="B49" s="436" t="s">
        <v>111</v>
      </c>
      <c r="C49" s="436" t="s">
        <v>97</v>
      </c>
      <c r="D49" s="436" t="s">
        <v>101</v>
      </c>
      <c r="E49" s="436" t="s">
        <v>342</v>
      </c>
      <c r="F49" s="448"/>
      <c r="G49" s="447">
        <f>G50</f>
        <v>96.7</v>
      </c>
      <c r="H49" s="427"/>
    </row>
    <row r="50" spans="1:8" s="38" customFormat="1" ht="15.75">
      <c r="A50" s="446" t="s">
        <v>61</v>
      </c>
      <c r="B50" s="436" t="s">
        <v>111</v>
      </c>
      <c r="C50" s="436" t="s">
        <v>97</v>
      </c>
      <c r="D50" s="436" t="s">
        <v>101</v>
      </c>
      <c r="E50" s="436" t="s">
        <v>342</v>
      </c>
      <c r="F50" s="448">
        <v>540</v>
      </c>
      <c r="G50" s="447">
        <v>96.7</v>
      </c>
      <c r="H50" s="427"/>
    </row>
    <row r="51" spans="1:8" s="38" customFormat="1" ht="31.5" customHeight="1" hidden="1">
      <c r="A51" s="443" t="s">
        <v>87</v>
      </c>
      <c r="B51" s="436" t="s">
        <v>111</v>
      </c>
      <c r="C51" s="442" t="s">
        <v>97</v>
      </c>
      <c r="D51" s="442" t="s">
        <v>102</v>
      </c>
      <c r="E51" s="442"/>
      <c r="F51" s="444"/>
      <c r="G51" s="445">
        <f>G52</f>
        <v>0</v>
      </c>
      <c r="H51" s="427"/>
    </row>
    <row r="52" spans="1:8" s="38" customFormat="1" ht="17.25" customHeight="1" hidden="1">
      <c r="A52" s="446" t="s">
        <v>436</v>
      </c>
      <c r="B52" s="436" t="s">
        <v>111</v>
      </c>
      <c r="C52" s="436" t="s">
        <v>97</v>
      </c>
      <c r="D52" s="436" t="s">
        <v>102</v>
      </c>
      <c r="E52" s="436">
        <v>9000000</v>
      </c>
      <c r="F52" s="444"/>
      <c r="G52" s="447">
        <f>G53</f>
        <v>0</v>
      </c>
      <c r="H52" s="427"/>
    </row>
    <row r="53" spans="1:8" s="38" customFormat="1" ht="51.75" customHeight="1" hidden="1">
      <c r="A53" s="446" t="s">
        <v>437</v>
      </c>
      <c r="B53" s="436" t="s">
        <v>111</v>
      </c>
      <c r="C53" s="436" t="s">
        <v>97</v>
      </c>
      <c r="D53" s="436" t="s">
        <v>102</v>
      </c>
      <c r="E53" s="436">
        <v>9900000</v>
      </c>
      <c r="F53" s="444"/>
      <c r="G53" s="447">
        <f>G54</f>
        <v>0</v>
      </c>
      <c r="H53" s="427"/>
    </row>
    <row r="54" spans="1:8" s="38" customFormat="1" ht="22.5" hidden="1">
      <c r="A54" s="446" t="s">
        <v>96</v>
      </c>
      <c r="B54" s="436" t="s">
        <v>111</v>
      </c>
      <c r="C54" s="436" t="s">
        <v>97</v>
      </c>
      <c r="D54" s="436" t="s">
        <v>102</v>
      </c>
      <c r="E54" s="436">
        <v>9900022</v>
      </c>
      <c r="F54" s="448"/>
      <c r="G54" s="447">
        <f>G55</f>
        <v>0</v>
      </c>
      <c r="H54" s="427"/>
    </row>
    <row r="55" spans="1:8" s="38" customFormat="1" ht="33" customHeight="1" hidden="1">
      <c r="A55" s="446" t="s">
        <v>78</v>
      </c>
      <c r="B55" s="436" t="s">
        <v>111</v>
      </c>
      <c r="C55" s="436" t="s">
        <v>97</v>
      </c>
      <c r="D55" s="436" t="s">
        <v>102</v>
      </c>
      <c r="E55" s="436">
        <v>9900022</v>
      </c>
      <c r="F55" s="448">
        <v>244</v>
      </c>
      <c r="G55" s="447">
        <v>0</v>
      </c>
      <c r="H55" s="427"/>
    </row>
    <row r="56" spans="1:8" s="38" customFormat="1" ht="15.75">
      <c r="A56" s="443" t="s">
        <v>41</v>
      </c>
      <c r="B56" s="436" t="s">
        <v>111</v>
      </c>
      <c r="C56" s="442" t="s">
        <v>97</v>
      </c>
      <c r="D56" s="442" t="s">
        <v>103</v>
      </c>
      <c r="E56" s="442"/>
      <c r="F56" s="444"/>
      <c r="G56" s="445">
        <f>G57</f>
        <v>120</v>
      </c>
      <c r="H56" s="427"/>
    </row>
    <row r="57" spans="1:8" s="38" customFormat="1" ht="23.25">
      <c r="A57" s="449" t="s">
        <v>227</v>
      </c>
      <c r="B57" s="436" t="s">
        <v>111</v>
      </c>
      <c r="C57" s="436" t="s">
        <v>97</v>
      </c>
      <c r="D57" s="436" t="s">
        <v>103</v>
      </c>
      <c r="E57" s="436" t="s">
        <v>343</v>
      </c>
      <c r="F57" s="444"/>
      <c r="G57" s="445">
        <f>G58</f>
        <v>120</v>
      </c>
      <c r="H57" s="427"/>
    </row>
    <row r="58" spans="1:8" s="38" customFormat="1" ht="22.5">
      <c r="A58" s="446" t="s">
        <v>437</v>
      </c>
      <c r="B58" s="436" t="s">
        <v>111</v>
      </c>
      <c r="C58" s="436" t="s">
        <v>97</v>
      </c>
      <c r="D58" s="436" t="s">
        <v>103</v>
      </c>
      <c r="E58" s="436" t="s">
        <v>346</v>
      </c>
      <c r="F58" s="444"/>
      <c r="G58" s="445">
        <f>G59</f>
        <v>120</v>
      </c>
      <c r="H58" s="427"/>
    </row>
    <row r="59" spans="1:8" s="38" customFormat="1" ht="15.75">
      <c r="A59" s="450" t="s">
        <v>277</v>
      </c>
      <c r="B59" s="436" t="s">
        <v>111</v>
      </c>
      <c r="C59" s="436" t="s">
        <v>97</v>
      </c>
      <c r="D59" s="436" t="s">
        <v>103</v>
      </c>
      <c r="E59" s="436" t="s">
        <v>377</v>
      </c>
      <c r="F59" s="448"/>
      <c r="G59" s="447">
        <f>G60</f>
        <v>120</v>
      </c>
      <c r="H59" s="427"/>
    </row>
    <row r="60" spans="1:8" s="38" customFormat="1" ht="15.75">
      <c r="A60" s="446" t="s">
        <v>95</v>
      </c>
      <c r="B60" s="436" t="s">
        <v>111</v>
      </c>
      <c r="C60" s="436" t="s">
        <v>97</v>
      </c>
      <c r="D60" s="436" t="s">
        <v>103</v>
      </c>
      <c r="E60" s="436" t="s">
        <v>377</v>
      </c>
      <c r="F60" s="448">
        <v>870</v>
      </c>
      <c r="G60" s="447">
        <v>120</v>
      </c>
      <c r="H60" s="427"/>
    </row>
    <row r="61" spans="1:8" s="38" customFormat="1" ht="19.5" customHeight="1" hidden="1">
      <c r="A61" s="443" t="s">
        <v>71</v>
      </c>
      <c r="B61" s="436" t="s">
        <v>111</v>
      </c>
      <c r="C61" s="442" t="s">
        <v>97</v>
      </c>
      <c r="D61" s="442" t="s">
        <v>104</v>
      </c>
      <c r="E61" s="442"/>
      <c r="F61" s="444"/>
      <c r="G61" s="445">
        <f>G62</f>
        <v>0</v>
      </c>
      <c r="H61" s="427"/>
    </row>
    <row r="62" spans="1:8" s="38" customFormat="1" ht="15.75" hidden="1">
      <c r="A62" s="446" t="s">
        <v>436</v>
      </c>
      <c r="B62" s="436" t="s">
        <v>111</v>
      </c>
      <c r="C62" s="436" t="s">
        <v>97</v>
      </c>
      <c r="D62" s="436" t="s">
        <v>104</v>
      </c>
      <c r="E62" s="436" t="s">
        <v>343</v>
      </c>
      <c r="F62" s="444"/>
      <c r="G62" s="447">
        <f>G63</f>
        <v>0</v>
      </c>
      <c r="H62" s="427"/>
    </row>
    <row r="63" spans="1:8" s="38" customFormat="1" ht="22.5" hidden="1">
      <c r="A63" s="446" t="s">
        <v>437</v>
      </c>
      <c r="B63" s="436" t="s">
        <v>111</v>
      </c>
      <c r="C63" s="436" t="s">
        <v>97</v>
      </c>
      <c r="D63" s="436" t="s">
        <v>104</v>
      </c>
      <c r="E63" s="436" t="s">
        <v>346</v>
      </c>
      <c r="F63" s="444"/>
      <c r="G63" s="447">
        <f>G64</f>
        <v>0</v>
      </c>
      <c r="H63" s="427"/>
    </row>
    <row r="64" spans="1:8" s="38" customFormat="1" ht="23.25" hidden="1">
      <c r="A64" s="450" t="s">
        <v>274</v>
      </c>
      <c r="B64" s="436" t="s">
        <v>111</v>
      </c>
      <c r="C64" s="436" t="s">
        <v>97</v>
      </c>
      <c r="D64" s="436" t="s">
        <v>104</v>
      </c>
      <c r="E64" s="436" t="s">
        <v>378</v>
      </c>
      <c r="F64" s="448"/>
      <c r="G64" s="447">
        <f>G65</f>
        <v>0</v>
      </c>
      <c r="H64" s="427"/>
    </row>
    <row r="65" spans="1:8" s="38" customFormat="1" ht="33" customHeight="1" hidden="1">
      <c r="A65" s="446" t="s">
        <v>78</v>
      </c>
      <c r="B65" s="436" t="s">
        <v>111</v>
      </c>
      <c r="C65" s="436" t="s">
        <v>97</v>
      </c>
      <c r="D65" s="436" t="s">
        <v>104</v>
      </c>
      <c r="E65" s="436" t="s">
        <v>378</v>
      </c>
      <c r="F65" s="448">
        <v>244</v>
      </c>
      <c r="G65" s="447">
        <v>0</v>
      </c>
      <c r="H65" s="427"/>
    </row>
    <row r="66" spans="1:8" s="38" customFormat="1" ht="15.75" customHeight="1">
      <c r="A66" s="443" t="s">
        <v>71</v>
      </c>
      <c r="B66" s="442" t="s">
        <v>111</v>
      </c>
      <c r="C66" s="442" t="s">
        <v>97</v>
      </c>
      <c r="D66" s="442" t="s">
        <v>104</v>
      </c>
      <c r="E66" s="442" t="s">
        <v>378</v>
      </c>
      <c r="F66" s="444">
        <v>800</v>
      </c>
      <c r="G66" s="445">
        <f>G67+G68+G69+G45</f>
        <v>1306.7</v>
      </c>
      <c r="H66" s="427"/>
    </row>
    <row r="67" spans="1:8" s="38" customFormat="1" ht="52.5" customHeight="1">
      <c r="A67" s="446" t="s">
        <v>421</v>
      </c>
      <c r="B67" s="436" t="s">
        <v>111</v>
      </c>
      <c r="C67" s="436" t="s">
        <v>97</v>
      </c>
      <c r="D67" s="436" t="s">
        <v>97</v>
      </c>
      <c r="E67" s="436" t="s">
        <v>378</v>
      </c>
      <c r="F67" s="448">
        <v>831</v>
      </c>
      <c r="G67" s="447">
        <v>1090</v>
      </c>
      <c r="H67" s="427"/>
    </row>
    <row r="68" spans="1:8" s="38" customFormat="1" ht="47.25" customHeight="1">
      <c r="A68" s="446" t="s">
        <v>421</v>
      </c>
      <c r="B68" s="436" t="s">
        <v>111</v>
      </c>
      <c r="C68" s="436" t="s">
        <v>97</v>
      </c>
      <c r="D68" s="442" t="s">
        <v>104</v>
      </c>
      <c r="E68" s="436" t="s">
        <v>378</v>
      </c>
      <c r="F68" s="448">
        <v>850</v>
      </c>
      <c r="G68" s="447">
        <v>0</v>
      </c>
      <c r="H68" s="427"/>
    </row>
    <row r="69" spans="1:8" s="38" customFormat="1" ht="47.25" customHeight="1">
      <c r="A69" s="443" t="s">
        <v>71</v>
      </c>
      <c r="B69" s="442" t="s">
        <v>111</v>
      </c>
      <c r="C69" s="442" t="s">
        <v>97</v>
      </c>
      <c r="D69" s="442" t="s">
        <v>104</v>
      </c>
      <c r="E69" s="442" t="s">
        <v>378</v>
      </c>
      <c r="F69" s="448">
        <v>240</v>
      </c>
      <c r="G69" s="447">
        <v>213.2</v>
      </c>
      <c r="H69" s="427"/>
    </row>
    <row r="70" spans="1:8" s="38" customFormat="1" ht="15.75">
      <c r="A70" s="443" t="s">
        <v>42</v>
      </c>
      <c r="B70" s="436" t="s">
        <v>111</v>
      </c>
      <c r="C70" s="442" t="s">
        <v>99</v>
      </c>
      <c r="D70" s="436" t="s">
        <v>98</v>
      </c>
      <c r="E70" s="436"/>
      <c r="F70" s="448"/>
      <c r="G70" s="445">
        <f>G71</f>
        <v>267.2</v>
      </c>
      <c r="H70" s="427"/>
    </row>
    <row r="71" spans="1:8" s="38" customFormat="1" ht="15.75">
      <c r="A71" s="443" t="s">
        <v>43</v>
      </c>
      <c r="B71" s="436" t="s">
        <v>111</v>
      </c>
      <c r="C71" s="442" t="s">
        <v>99</v>
      </c>
      <c r="D71" s="442" t="s">
        <v>100</v>
      </c>
      <c r="E71" s="442"/>
      <c r="F71" s="444" t="s">
        <v>68</v>
      </c>
      <c r="G71" s="441">
        <f>G72</f>
        <v>267.2</v>
      </c>
      <c r="H71" s="427"/>
    </row>
    <row r="72" spans="1:8" s="38" customFormat="1" ht="23.25">
      <c r="A72" s="449" t="s">
        <v>227</v>
      </c>
      <c r="B72" s="436" t="s">
        <v>111</v>
      </c>
      <c r="C72" s="436" t="s">
        <v>99</v>
      </c>
      <c r="D72" s="436" t="s">
        <v>100</v>
      </c>
      <c r="E72" s="436" t="s">
        <v>343</v>
      </c>
      <c r="F72" s="444"/>
      <c r="G72" s="453">
        <f>G73</f>
        <v>267.2</v>
      </c>
      <c r="H72" s="427"/>
    </row>
    <row r="73" spans="1:8" s="38" customFormat="1" ht="22.5">
      <c r="A73" s="446" t="s">
        <v>437</v>
      </c>
      <c r="B73" s="436" t="s">
        <v>111</v>
      </c>
      <c r="C73" s="436" t="s">
        <v>99</v>
      </c>
      <c r="D73" s="436" t="s">
        <v>100</v>
      </c>
      <c r="E73" s="436" t="s">
        <v>346</v>
      </c>
      <c r="F73" s="444"/>
      <c r="G73" s="453">
        <f>G74</f>
        <v>267.2</v>
      </c>
      <c r="H73" s="427"/>
    </row>
    <row r="74" spans="1:8" s="38" customFormat="1" ht="40.5" customHeight="1">
      <c r="A74" s="454" t="s">
        <v>458</v>
      </c>
      <c r="B74" s="436" t="s">
        <v>111</v>
      </c>
      <c r="C74" s="436" t="s">
        <v>99</v>
      </c>
      <c r="D74" s="436" t="s">
        <v>100</v>
      </c>
      <c r="E74" s="436" t="s">
        <v>379</v>
      </c>
      <c r="F74" s="444"/>
      <c r="G74" s="453">
        <f>SUM(G75:G76)</f>
        <v>267.2</v>
      </c>
      <c r="H74" s="427"/>
    </row>
    <row r="75" spans="1:8" s="38" customFormat="1" ht="25.5" customHeight="1">
      <c r="A75" s="449" t="s">
        <v>256</v>
      </c>
      <c r="B75" s="436" t="s">
        <v>111</v>
      </c>
      <c r="C75" s="436" t="s">
        <v>99</v>
      </c>
      <c r="D75" s="436" t="s">
        <v>100</v>
      </c>
      <c r="E75" s="436" t="s">
        <v>379</v>
      </c>
      <c r="F75" s="448">
        <v>120</v>
      </c>
      <c r="G75" s="453">
        <v>267.2</v>
      </c>
      <c r="H75" s="427"/>
    </row>
    <row r="76" spans="1:8" s="38" customFormat="1" ht="24.75" customHeight="1">
      <c r="A76" s="449" t="s">
        <v>258</v>
      </c>
      <c r="B76" s="436" t="s">
        <v>111</v>
      </c>
      <c r="C76" s="436" t="s">
        <v>99</v>
      </c>
      <c r="D76" s="436" t="s">
        <v>100</v>
      </c>
      <c r="E76" s="436" t="s">
        <v>379</v>
      </c>
      <c r="F76" s="448">
        <v>240</v>
      </c>
      <c r="G76" s="455">
        <v>0</v>
      </c>
      <c r="H76" s="427"/>
    </row>
    <row r="77" spans="1:8" s="38" customFormat="1" ht="21">
      <c r="A77" s="443" t="s">
        <v>44</v>
      </c>
      <c r="B77" s="436" t="s">
        <v>111</v>
      </c>
      <c r="C77" s="442" t="s">
        <v>100</v>
      </c>
      <c r="D77" s="436" t="s">
        <v>98</v>
      </c>
      <c r="E77" s="436"/>
      <c r="F77" s="448"/>
      <c r="G77" s="445">
        <f>G78</f>
        <v>155</v>
      </c>
      <c r="H77" s="427"/>
    </row>
    <row r="78" spans="1:8" s="38" customFormat="1" ht="31.5">
      <c r="A78" s="443" t="s">
        <v>45</v>
      </c>
      <c r="B78" s="436" t="s">
        <v>111</v>
      </c>
      <c r="C78" s="442" t="s">
        <v>100</v>
      </c>
      <c r="D78" s="442" t="s">
        <v>105</v>
      </c>
      <c r="E78" s="442"/>
      <c r="F78" s="444"/>
      <c r="G78" s="445">
        <f>G79</f>
        <v>155</v>
      </c>
      <c r="H78" s="427"/>
    </row>
    <row r="79" spans="1:8" s="38" customFormat="1" ht="42.75" customHeight="1">
      <c r="A79" s="456" t="s">
        <v>278</v>
      </c>
      <c r="B79" s="436" t="s">
        <v>111</v>
      </c>
      <c r="C79" s="442" t="s">
        <v>100</v>
      </c>
      <c r="D79" s="442" t="s">
        <v>105</v>
      </c>
      <c r="E79" s="436" t="s">
        <v>336</v>
      </c>
      <c r="F79" s="444"/>
      <c r="G79" s="447">
        <f>G80</f>
        <v>155</v>
      </c>
      <c r="H79" s="427"/>
    </row>
    <row r="80" spans="1:8" s="38" customFormat="1" ht="37.5" customHeight="1">
      <c r="A80" s="443" t="s">
        <v>268</v>
      </c>
      <c r="B80" s="436" t="s">
        <v>111</v>
      </c>
      <c r="C80" s="436" t="s">
        <v>100</v>
      </c>
      <c r="D80" s="436" t="s">
        <v>105</v>
      </c>
      <c r="E80" s="436" t="s">
        <v>344</v>
      </c>
      <c r="F80" s="444"/>
      <c r="G80" s="447">
        <f>G81+G83</f>
        <v>155</v>
      </c>
      <c r="H80" s="427"/>
    </row>
    <row r="81" spans="1:8" s="38" customFormat="1" ht="63.75" customHeight="1">
      <c r="A81" s="446" t="s">
        <v>401</v>
      </c>
      <c r="B81" s="436" t="s">
        <v>111</v>
      </c>
      <c r="C81" s="436" t="s">
        <v>100</v>
      </c>
      <c r="D81" s="436" t="s">
        <v>105</v>
      </c>
      <c r="E81" s="436" t="s">
        <v>345</v>
      </c>
      <c r="F81" s="448"/>
      <c r="G81" s="447">
        <f>G82</f>
        <v>155</v>
      </c>
      <c r="H81" s="427"/>
    </row>
    <row r="82" spans="1:8" s="38" customFormat="1" ht="27" customHeight="1">
      <c r="A82" s="449" t="s">
        <v>258</v>
      </c>
      <c r="B82" s="436" t="s">
        <v>111</v>
      </c>
      <c r="C82" s="436" t="s">
        <v>100</v>
      </c>
      <c r="D82" s="436" t="s">
        <v>105</v>
      </c>
      <c r="E82" s="436" t="s">
        <v>345</v>
      </c>
      <c r="F82" s="448">
        <v>240</v>
      </c>
      <c r="G82" s="447">
        <v>155</v>
      </c>
      <c r="H82" s="427"/>
    </row>
    <row r="83" spans="1:8" s="38" customFormat="1" ht="23.25" hidden="1">
      <c r="A83" s="449" t="s">
        <v>227</v>
      </c>
      <c r="B83" s="436" t="s">
        <v>111</v>
      </c>
      <c r="C83" s="436" t="s">
        <v>100</v>
      </c>
      <c r="D83" s="436" t="s">
        <v>105</v>
      </c>
      <c r="E83" s="436" t="s">
        <v>346</v>
      </c>
      <c r="F83" s="448"/>
      <c r="G83" s="447">
        <f>G84</f>
        <v>0</v>
      </c>
      <c r="H83" s="427"/>
    </row>
    <row r="84" spans="1:8" s="38" customFormat="1" ht="15.75" hidden="1">
      <c r="A84" s="450" t="s">
        <v>264</v>
      </c>
      <c r="B84" s="436" t="s">
        <v>111</v>
      </c>
      <c r="C84" s="436" t="s">
        <v>100</v>
      </c>
      <c r="D84" s="436" t="s">
        <v>105</v>
      </c>
      <c r="E84" s="436" t="s">
        <v>341</v>
      </c>
      <c r="F84" s="448"/>
      <c r="G84" s="447">
        <f>G86</f>
        <v>0</v>
      </c>
      <c r="H84" s="427"/>
    </row>
    <row r="85" spans="1:8" s="38" customFormat="1" ht="84.75" customHeight="1" hidden="1">
      <c r="A85" s="450" t="s">
        <v>453</v>
      </c>
      <c r="B85" s="436" t="s">
        <v>111</v>
      </c>
      <c r="C85" s="436" t="s">
        <v>100</v>
      </c>
      <c r="D85" s="436" t="s">
        <v>105</v>
      </c>
      <c r="E85" s="436" t="s">
        <v>347</v>
      </c>
      <c r="F85" s="448"/>
      <c r="G85" s="447">
        <f>G86</f>
        <v>0</v>
      </c>
      <c r="H85" s="427"/>
    </row>
    <row r="86" spans="1:8" s="38" customFormat="1" ht="15.75" hidden="1">
      <c r="A86" s="446" t="s">
        <v>61</v>
      </c>
      <c r="B86" s="436" t="s">
        <v>111</v>
      </c>
      <c r="C86" s="436" t="s">
        <v>100</v>
      </c>
      <c r="D86" s="436" t="s">
        <v>105</v>
      </c>
      <c r="E86" s="436" t="s">
        <v>347</v>
      </c>
      <c r="F86" s="448">
        <v>540</v>
      </c>
      <c r="G86" s="447">
        <v>0</v>
      </c>
      <c r="H86" s="427"/>
    </row>
    <row r="87" spans="1:8" s="38" customFormat="1" ht="15.75">
      <c r="A87" s="443" t="s">
        <v>46</v>
      </c>
      <c r="B87" s="436" t="s">
        <v>111</v>
      </c>
      <c r="C87" s="442" t="s">
        <v>101</v>
      </c>
      <c r="D87" s="436" t="s">
        <v>98</v>
      </c>
      <c r="E87" s="436"/>
      <c r="F87" s="448"/>
      <c r="G87" s="445">
        <f>G88+G93+G109</f>
        <v>9529.7</v>
      </c>
      <c r="H87" s="427"/>
    </row>
    <row r="88" spans="1:8" s="38" customFormat="1" ht="15.75" hidden="1">
      <c r="A88" s="443" t="s">
        <v>47</v>
      </c>
      <c r="B88" s="436" t="s">
        <v>111</v>
      </c>
      <c r="C88" s="442" t="s">
        <v>101</v>
      </c>
      <c r="D88" s="442" t="s">
        <v>99</v>
      </c>
      <c r="E88" s="442"/>
      <c r="F88" s="444"/>
      <c r="G88" s="445">
        <f>G89</f>
        <v>0</v>
      </c>
      <c r="H88" s="427"/>
    </row>
    <row r="89" spans="1:8" s="38" customFormat="1" ht="23.25" hidden="1">
      <c r="A89" s="456" t="s">
        <v>221</v>
      </c>
      <c r="B89" s="436" t="s">
        <v>111</v>
      </c>
      <c r="C89" s="436" t="s">
        <v>101</v>
      </c>
      <c r="D89" s="436" t="s">
        <v>99</v>
      </c>
      <c r="E89" s="436">
        <v>9000000</v>
      </c>
      <c r="F89" s="444"/>
      <c r="G89" s="447">
        <f>G90</f>
        <v>0</v>
      </c>
      <c r="H89" s="427"/>
    </row>
    <row r="90" spans="1:8" s="38" customFormat="1" ht="22.5" hidden="1">
      <c r="A90" s="446" t="s">
        <v>437</v>
      </c>
      <c r="B90" s="436" t="s">
        <v>111</v>
      </c>
      <c r="C90" s="436" t="s">
        <v>101</v>
      </c>
      <c r="D90" s="436" t="s">
        <v>99</v>
      </c>
      <c r="E90" s="436">
        <v>9900000</v>
      </c>
      <c r="F90" s="444"/>
      <c r="G90" s="447">
        <f>G91</f>
        <v>0</v>
      </c>
      <c r="H90" s="427"/>
    </row>
    <row r="91" spans="1:8" s="38" customFormat="1" ht="31.5" customHeight="1" hidden="1">
      <c r="A91" s="446" t="s">
        <v>455</v>
      </c>
      <c r="B91" s="436" t="s">
        <v>111</v>
      </c>
      <c r="C91" s="436" t="s">
        <v>101</v>
      </c>
      <c r="D91" s="436" t="s">
        <v>99</v>
      </c>
      <c r="E91" s="436">
        <v>9908022</v>
      </c>
      <c r="F91" s="448"/>
      <c r="G91" s="447">
        <f>G92</f>
        <v>0</v>
      </c>
      <c r="H91" s="427"/>
    </row>
    <row r="92" spans="1:8" s="38" customFormat="1" ht="15.75" hidden="1">
      <c r="A92" s="446" t="s">
        <v>48</v>
      </c>
      <c r="B92" s="436" t="s">
        <v>111</v>
      </c>
      <c r="C92" s="436" t="s">
        <v>101</v>
      </c>
      <c r="D92" s="436" t="s">
        <v>99</v>
      </c>
      <c r="E92" s="436">
        <v>9908022</v>
      </c>
      <c r="F92" s="448">
        <v>810</v>
      </c>
      <c r="G92" s="447">
        <v>0</v>
      </c>
      <c r="H92" s="427"/>
    </row>
    <row r="93" spans="1:8" s="38" customFormat="1" ht="13.5" customHeight="1">
      <c r="A93" s="443" t="s">
        <v>70</v>
      </c>
      <c r="B93" s="436" t="s">
        <v>111</v>
      </c>
      <c r="C93" s="442" t="s">
        <v>101</v>
      </c>
      <c r="D93" s="442" t="s">
        <v>105</v>
      </c>
      <c r="E93" s="442"/>
      <c r="F93" s="444"/>
      <c r="G93" s="445">
        <f>G94</f>
        <v>8579.7</v>
      </c>
      <c r="H93" s="427"/>
    </row>
    <row r="94" spans="1:8" s="38" customFormat="1" ht="37.5" customHeight="1">
      <c r="A94" s="456" t="s">
        <v>278</v>
      </c>
      <c r="B94" s="436" t="s">
        <v>111</v>
      </c>
      <c r="C94" s="436" t="s">
        <v>101</v>
      </c>
      <c r="D94" s="436" t="s">
        <v>105</v>
      </c>
      <c r="E94" s="436" t="s">
        <v>336</v>
      </c>
      <c r="F94" s="444"/>
      <c r="G94" s="447">
        <f>G95</f>
        <v>8579.7</v>
      </c>
      <c r="H94" s="427"/>
    </row>
    <row r="95" spans="1:8" s="38" customFormat="1" ht="24.75" customHeight="1">
      <c r="A95" s="443" t="s">
        <v>223</v>
      </c>
      <c r="B95" s="436" t="s">
        <v>111</v>
      </c>
      <c r="C95" s="436" t="s">
        <v>101</v>
      </c>
      <c r="D95" s="436" t="s">
        <v>105</v>
      </c>
      <c r="E95" s="436" t="s">
        <v>348</v>
      </c>
      <c r="F95" s="444"/>
      <c r="G95" s="447">
        <f>G102+G107+G106+G108</f>
        <v>8579.7</v>
      </c>
      <c r="H95" s="427"/>
    </row>
    <row r="96" spans="1:8" s="38" customFormat="1" ht="34.5" hidden="1">
      <c r="A96" s="450" t="s">
        <v>224</v>
      </c>
      <c r="B96" s="436" t="s">
        <v>111</v>
      </c>
      <c r="C96" s="436" t="s">
        <v>101</v>
      </c>
      <c r="D96" s="436" t="s">
        <v>105</v>
      </c>
      <c r="E96" s="436">
        <v>9907014</v>
      </c>
      <c r="F96" s="444"/>
      <c r="G96" s="447">
        <f>G97</f>
        <v>0</v>
      </c>
      <c r="H96" s="427"/>
    </row>
    <row r="97" spans="1:8" s="38" customFormat="1" ht="37.5" customHeight="1" hidden="1">
      <c r="A97" s="443" t="s">
        <v>223</v>
      </c>
      <c r="B97" s="436" t="s">
        <v>111</v>
      </c>
      <c r="C97" s="436" t="s">
        <v>101</v>
      </c>
      <c r="D97" s="436" t="s">
        <v>105</v>
      </c>
      <c r="E97" s="436">
        <v>9907014</v>
      </c>
      <c r="F97" s="448">
        <v>244</v>
      </c>
      <c r="G97" s="447">
        <v>0</v>
      </c>
      <c r="H97" s="427"/>
    </row>
    <row r="98" spans="1:8" s="38" customFormat="1" ht="34.5" hidden="1">
      <c r="A98" s="450" t="s">
        <v>224</v>
      </c>
      <c r="B98" s="436" t="s">
        <v>111</v>
      </c>
      <c r="C98" s="436" t="s">
        <v>101</v>
      </c>
      <c r="D98" s="436" t="s">
        <v>105</v>
      </c>
      <c r="E98" s="436">
        <v>9907088</v>
      </c>
      <c r="F98" s="444"/>
      <c r="G98" s="447">
        <f>G99</f>
        <v>0</v>
      </c>
      <c r="H98" s="427"/>
    </row>
    <row r="99" spans="1:8" s="38" customFormat="1" ht="39.75" customHeight="1" hidden="1">
      <c r="A99" s="443" t="s">
        <v>223</v>
      </c>
      <c r="B99" s="436" t="s">
        <v>111</v>
      </c>
      <c r="C99" s="436" t="s">
        <v>101</v>
      </c>
      <c r="D99" s="436" t="s">
        <v>105</v>
      </c>
      <c r="E99" s="436">
        <v>9907088</v>
      </c>
      <c r="F99" s="448">
        <v>244</v>
      </c>
      <c r="G99" s="447">
        <v>0</v>
      </c>
      <c r="H99" s="427"/>
    </row>
    <row r="100" spans="1:8" s="38" customFormat="1" ht="34.5" hidden="1">
      <c r="A100" s="450" t="s">
        <v>224</v>
      </c>
      <c r="B100" s="436" t="s">
        <v>111</v>
      </c>
      <c r="C100" s="436" t="s">
        <v>101</v>
      </c>
      <c r="D100" s="436" t="s">
        <v>105</v>
      </c>
      <c r="E100" s="436">
        <v>9907420</v>
      </c>
      <c r="F100" s="444"/>
      <c r="G100" s="447">
        <f>G101</f>
        <v>0</v>
      </c>
      <c r="H100" s="427"/>
    </row>
    <row r="101" spans="1:8" s="38" customFormat="1" ht="39.75" customHeight="1" hidden="1">
      <c r="A101" s="443" t="s">
        <v>223</v>
      </c>
      <c r="B101" s="436" t="s">
        <v>111</v>
      </c>
      <c r="C101" s="436" t="s">
        <v>101</v>
      </c>
      <c r="D101" s="436" t="s">
        <v>105</v>
      </c>
      <c r="E101" s="436">
        <v>9907420</v>
      </c>
      <c r="F101" s="448">
        <v>244</v>
      </c>
      <c r="G101" s="447">
        <v>0</v>
      </c>
      <c r="H101" s="427"/>
    </row>
    <row r="102" spans="1:8" s="38" customFormat="1" ht="60" customHeight="1">
      <c r="A102" s="450" t="s">
        <v>402</v>
      </c>
      <c r="B102" s="436" t="s">
        <v>111</v>
      </c>
      <c r="C102" s="436" t="s">
        <v>101</v>
      </c>
      <c r="D102" s="436" t="s">
        <v>105</v>
      </c>
      <c r="E102" s="436" t="s">
        <v>349</v>
      </c>
      <c r="F102" s="448"/>
      <c r="G102" s="447">
        <f>G104+G103</f>
        <v>1957.8</v>
      </c>
      <c r="H102" s="427"/>
    </row>
    <row r="103" spans="1:12" s="38" customFormat="1" ht="25.5" customHeight="1">
      <c r="A103" s="449" t="s">
        <v>525</v>
      </c>
      <c r="B103" s="436" t="s">
        <v>111</v>
      </c>
      <c r="C103" s="436" t="s">
        <v>101</v>
      </c>
      <c r="D103" s="436" t="s">
        <v>105</v>
      </c>
      <c r="E103" s="436" t="s">
        <v>349</v>
      </c>
      <c r="F103" s="448">
        <v>850</v>
      </c>
      <c r="G103" s="447">
        <v>19.2</v>
      </c>
      <c r="H103" s="427"/>
      <c r="L103" s="38" t="s">
        <v>74</v>
      </c>
    </row>
    <row r="104" spans="1:12" s="38" customFormat="1" ht="25.5" customHeight="1">
      <c r="A104" s="449" t="s">
        <v>258</v>
      </c>
      <c r="B104" s="436" t="s">
        <v>111</v>
      </c>
      <c r="C104" s="436" t="s">
        <v>101</v>
      </c>
      <c r="D104" s="436" t="s">
        <v>105</v>
      </c>
      <c r="E104" s="436" t="s">
        <v>349</v>
      </c>
      <c r="F104" s="448">
        <v>240</v>
      </c>
      <c r="G104" s="447">
        <v>1938.6</v>
      </c>
      <c r="H104" s="427"/>
      <c r="L104" s="38" t="s">
        <v>74</v>
      </c>
    </row>
    <row r="105" spans="1:8" s="38" customFormat="1" ht="83.25" customHeight="1" hidden="1">
      <c r="A105" s="457" t="s">
        <v>118</v>
      </c>
      <c r="B105" s="436" t="s">
        <v>111</v>
      </c>
      <c r="C105" s="436" t="s">
        <v>101</v>
      </c>
      <c r="D105" s="436" t="s">
        <v>105</v>
      </c>
      <c r="E105" s="436">
        <v>9901005</v>
      </c>
      <c r="F105" s="448"/>
      <c r="G105" s="447" t="e">
        <f>#REF!</f>
        <v>#REF!</v>
      </c>
      <c r="H105" s="427"/>
    </row>
    <row r="106" spans="1:12" s="38" customFormat="1" ht="28.5" customHeight="1">
      <c r="A106" s="449" t="s">
        <v>258</v>
      </c>
      <c r="B106" s="436" t="s">
        <v>111</v>
      </c>
      <c r="C106" s="436" t="s">
        <v>101</v>
      </c>
      <c r="D106" s="436" t="s">
        <v>105</v>
      </c>
      <c r="E106" s="436" t="s">
        <v>20</v>
      </c>
      <c r="F106" s="448">
        <v>240</v>
      </c>
      <c r="G106" s="447">
        <v>400</v>
      </c>
      <c r="H106" s="427"/>
      <c r="L106" s="38" t="s">
        <v>74</v>
      </c>
    </row>
    <row r="107" spans="1:8" s="38" customFormat="1" ht="72.75" customHeight="1">
      <c r="A107" s="450" t="s">
        <v>402</v>
      </c>
      <c r="B107" s="436" t="s">
        <v>111</v>
      </c>
      <c r="C107" s="436" t="s">
        <v>101</v>
      </c>
      <c r="D107" s="436" t="s">
        <v>105</v>
      </c>
      <c r="E107" s="436" t="s">
        <v>20</v>
      </c>
      <c r="F107" s="448">
        <v>240</v>
      </c>
      <c r="G107" s="447">
        <v>5800.9</v>
      </c>
      <c r="H107" s="427"/>
    </row>
    <row r="108" spans="1:8" s="38" customFormat="1" ht="46.5" customHeight="1">
      <c r="A108" s="450" t="s">
        <v>402</v>
      </c>
      <c r="B108" s="436" t="s">
        <v>111</v>
      </c>
      <c r="C108" s="436" t="s">
        <v>101</v>
      </c>
      <c r="D108" s="436" t="s">
        <v>105</v>
      </c>
      <c r="E108" s="436" t="s">
        <v>519</v>
      </c>
      <c r="F108" s="448">
        <v>240</v>
      </c>
      <c r="G108" s="447">
        <v>421</v>
      </c>
      <c r="H108" s="427"/>
    </row>
    <row r="109" spans="1:8" s="38" customFormat="1" ht="15.75">
      <c r="A109" s="443" t="s">
        <v>49</v>
      </c>
      <c r="B109" s="436" t="s">
        <v>111</v>
      </c>
      <c r="C109" s="442" t="s">
        <v>101</v>
      </c>
      <c r="D109" s="442" t="s">
        <v>107</v>
      </c>
      <c r="E109" s="442"/>
      <c r="F109" s="444"/>
      <c r="G109" s="445">
        <f>G110</f>
        <v>950</v>
      </c>
      <c r="H109" s="427"/>
    </row>
    <row r="110" spans="1:8" s="38" customFormat="1" ht="22.5">
      <c r="A110" s="451" t="s">
        <v>227</v>
      </c>
      <c r="B110" s="436" t="s">
        <v>111</v>
      </c>
      <c r="C110" s="436" t="s">
        <v>101</v>
      </c>
      <c r="D110" s="436" t="s">
        <v>107</v>
      </c>
      <c r="E110" s="436" t="s">
        <v>346</v>
      </c>
      <c r="F110" s="444"/>
      <c r="G110" s="447">
        <f>G111</f>
        <v>950</v>
      </c>
      <c r="H110" s="427"/>
    </row>
    <row r="111" spans="1:8" s="38" customFormat="1" ht="31.5">
      <c r="A111" s="443" t="s">
        <v>257</v>
      </c>
      <c r="B111" s="436" t="s">
        <v>111</v>
      </c>
      <c r="C111" s="436" t="s">
        <v>101</v>
      </c>
      <c r="D111" s="436" t="s">
        <v>107</v>
      </c>
      <c r="E111" s="436" t="s">
        <v>346</v>
      </c>
      <c r="F111" s="444"/>
      <c r="G111" s="447">
        <f>G112</f>
        <v>950</v>
      </c>
      <c r="H111" s="427"/>
    </row>
    <row r="112" spans="1:8" s="38" customFormat="1" ht="26.25" customHeight="1">
      <c r="A112" s="458" t="s">
        <v>282</v>
      </c>
      <c r="B112" s="436" t="s">
        <v>111</v>
      </c>
      <c r="C112" s="436" t="s">
        <v>101</v>
      </c>
      <c r="D112" s="436" t="s">
        <v>107</v>
      </c>
      <c r="E112" s="436" t="s">
        <v>350</v>
      </c>
      <c r="F112" s="448"/>
      <c r="G112" s="447">
        <f>G113</f>
        <v>950</v>
      </c>
      <c r="H112" s="427"/>
    </row>
    <row r="113" spans="1:8" s="38" customFormat="1" ht="27.75" customHeight="1">
      <c r="A113" s="449" t="s">
        <v>258</v>
      </c>
      <c r="B113" s="436" t="s">
        <v>111</v>
      </c>
      <c r="C113" s="436" t="s">
        <v>101</v>
      </c>
      <c r="D113" s="436" t="s">
        <v>107</v>
      </c>
      <c r="E113" s="436" t="s">
        <v>350</v>
      </c>
      <c r="F113" s="448">
        <v>240</v>
      </c>
      <c r="G113" s="447">
        <v>950</v>
      </c>
      <c r="H113" s="427"/>
    </row>
    <row r="114" spans="1:8" s="38" customFormat="1" ht="15.75">
      <c r="A114" s="443" t="s">
        <v>50</v>
      </c>
      <c r="B114" s="436" t="s">
        <v>111</v>
      </c>
      <c r="C114" s="442" t="s">
        <v>106</v>
      </c>
      <c r="D114" s="442" t="s">
        <v>98</v>
      </c>
      <c r="E114" s="436"/>
      <c r="F114" s="448"/>
      <c r="G114" s="445">
        <f>G115+G135+G159</f>
        <v>44575.7</v>
      </c>
      <c r="H114" s="427"/>
    </row>
    <row r="115" spans="1:8" s="38" customFormat="1" ht="15.75">
      <c r="A115" s="443" t="s">
        <v>51</v>
      </c>
      <c r="B115" s="436" t="s">
        <v>111</v>
      </c>
      <c r="C115" s="442" t="s">
        <v>106</v>
      </c>
      <c r="D115" s="442" t="s">
        <v>97</v>
      </c>
      <c r="E115" s="442"/>
      <c r="F115" s="444"/>
      <c r="G115" s="445">
        <f>G126+G131+G129</f>
        <v>1873.6</v>
      </c>
      <c r="H115" s="427"/>
    </row>
    <row r="116" spans="1:8" s="38" customFormat="1" ht="78.75" hidden="1">
      <c r="A116" s="459" t="s">
        <v>66</v>
      </c>
      <c r="B116" s="436" t="s">
        <v>111</v>
      </c>
      <c r="C116" s="460">
        <v>500</v>
      </c>
      <c r="D116" s="460">
        <v>501</v>
      </c>
      <c r="E116" s="460" t="s">
        <v>63</v>
      </c>
      <c r="F116" s="461"/>
      <c r="G116" s="447">
        <v>0</v>
      </c>
      <c r="H116" s="427"/>
    </row>
    <row r="117" spans="1:8" s="38" customFormat="1" ht="22.5" hidden="1">
      <c r="A117" s="446" t="s">
        <v>78</v>
      </c>
      <c r="B117" s="436" t="s">
        <v>111</v>
      </c>
      <c r="C117" s="460">
        <v>500</v>
      </c>
      <c r="D117" s="460">
        <v>501</v>
      </c>
      <c r="E117" s="460" t="s">
        <v>63</v>
      </c>
      <c r="F117" s="461">
        <v>244</v>
      </c>
      <c r="G117" s="447">
        <v>0</v>
      </c>
      <c r="H117" s="427"/>
    </row>
    <row r="118" spans="1:8" s="38" customFormat="1" ht="56.25" hidden="1">
      <c r="A118" s="446" t="s">
        <v>53</v>
      </c>
      <c r="B118" s="436" t="s">
        <v>111</v>
      </c>
      <c r="C118" s="436">
        <v>500</v>
      </c>
      <c r="D118" s="436">
        <v>501</v>
      </c>
      <c r="E118" s="436" t="s">
        <v>52</v>
      </c>
      <c r="F118" s="448"/>
      <c r="G118" s="447">
        <v>0</v>
      </c>
      <c r="H118" s="427"/>
    </row>
    <row r="119" spans="1:8" s="38" customFormat="1" ht="15.75" hidden="1">
      <c r="A119" s="446" t="s">
        <v>40</v>
      </c>
      <c r="B119" s="436" t="s">
        <v>111</v>
      </c>
      <c r="C119" s="436">
        <v>500</v>
      </c>
      <c r="D119" s="436">
        <v>501</v>
      </c>
      <c r="E119" s="436" t="s">
        <v>52</v>
      </c>
      <c r="F119" s="448">
        <v>900</v>
      </c>
      <c r="G119" s="447">
        <v>0</v>
      </c>
      <c r="H119" s="427"/>
    </row>
    <row r="120" spans="1:8" s="38" customFormat="1" ht="22.5" hidden="1">
      <c r="A120" s="446" t="s">
        <v>72</v>
      </c>
      <c r="B120" s="436" t="s">
        <v>111</v>
      </c>
      <c r="C120" s="436">
        <v>500</v>
      </c>
      <c r="D120" s="436">
        <v>501</v>
      </c>
      <c r="E120" s="436">
        <v>1020102</v>
      </c>
      <c r="F120" s="448"/>
      <c r="G120" s="447">
        <v>0</v>
      </c>
      <c r="H120" s="427"/>
    </row>
    <row r="121" spans="1:8" s="38" customFormat="1" ht="15.75" hidden="1">
      <c r="A121" s="446" t="s">
        <v>40</v>
      </c>
      <c r="B121" s="436" t="s">
        <v>111</v>
      </c>
      <c r="C121" s="436">
        <v>500</v>
      </c>
      <c r="D121" s="436">
        <v>501</v>
      </c>
      <c r="E121" s="436">
        <v>1020102</v>
      </c>
      <c r="F121" s="448">
        <v>900</v>
      </c>
      <c r="G121" s="447">
        <v>0</v>
      </c>
      <c r="H121" s="427"/>
    </row>
    <row r="122" spans="1:8" s="38" customFormat="1" ht="22.5" hidden="1">
      <c r="A122" s="446" t="s">
        <v>64</v>
      </c>
      <c r="B122" s="436" t="s">
        <v>111</v>
      </c>
      <c r="C122" s="436">
        <v>500</v>
      </c>
      <c r="D122" s="436">
        <v>501</v>
      </c>
      <c r="E122" s="436">
        <v>1020000</v>
      </c>
      <c r="F122" s="448"/>
      <c r="G122" s="447">
        <f>G123</f>
        <v>0</v>
      </c>
      <c r="H122" s="427"/>
    </row>
    <row r="123" spans="1:8" s="38" customFormat="1" ht="22.5" hidden="1">
      <c r="A123" s="446" t="s">
        <v>65</v>
      </c>
      <c r="B123" s="436" t="s">
        <v>111</v>
      </c>
      <c r="C123" s="436">
        <v>500</v>
      </c>
      <c r="D123" s="436">
        <v>501</v>
      </c>
      <c r="E123" s="436">
        <v>1020102</v>
      </c>
      <c r="F123" s="448"/>
      <c r="G123" s="447">
        <f>G124+G125</f>
        <v>0</v>
      </c>
      <c r="H123" s="427"/>
    </row>
    <row r="124" spans="1:8" s="38" customFormat="1" ht="15.75" hidden="1">
      <c r="A124" s="446" t="s">
        <v>62</v>
      </c>
      <c r="B124" s="436" t="s">
        <v>111</v>
      </c>
      <c r="C124" s="436">
        <v>500</v>
      </c>
      <c r="D124" s="436">
        <v>501</v>
      </c>
      <c r="E124" s="436">
        <v>1020102</v>
      </c>
      <c r="F124" s="448">
        <v>3</v>
      </c>
      <c r="G124" s="447">
        <v>0</v>
      </c>
      <c r="H124" s="427"/>
    </row>
    <row r="125" spans="1:8" s="38" customFormat="1" ht="15.75" hidden="1">
      <c r="A125" s="446" t="s">
        <v>40</v>
      </c>
      <c r="B125" s="436" t="s">
        <v>111</v>
      </c>
      <c r="C125" s="436">
        <v>500</v>
      </c>
      <c r="D125" s="436">
        <v>501</v>
      </c>
      <c r="E125" s="436">
        <v>1020102</v>
      </c>
      <c r="F125" s="448">
        <v>900</v>
      </c>
      <c r="G125" s="447">
        <v>0</v>
      </c>
      <c r="H125" s="427"/>
    </row>
    <row r="126" spans="1:8" s="38" customFormat="1" ht="38.25" customHeight="1">
      <c r="A126" s="456" t="s">
        <v>278</v>
      </c>
      <c r="B126" s="436" t="s">
        <v>111</v>
      </c>
      <c r="C126" s="436" t="s">
        <v>106</v>
      </c>
      <c r="D126" s="436" t="s">
        <v>97</v>
      </c>
      <c r="E126" s="436" t="s">
        <v>336</v>
      </c>
      <c r="F126" s="444"/>
      <c r="G126" s="447">
        <f>G127</f>
        <v>1840.1</v>
      </c>
      <c r="H126" s="427"/>
    </row>
    <row r="127" spans="1:8" s="38" customFormat="1" ht="48.75" customHeight="1">
      <c r="A127" s="443" t="s">
        <v>222</v>
      </c>
      <c r="B127" s="436" t="s">
        <v>111</v>
      </c>
      <c r="C127" s="436" t="s">
        <v>106</v>
      </c>
      <c r="D127" s="436" t="s">
        <v>97</v>
      </c>
      <c r="E127" s="436" t="s">
        <v>351</v>
      </c>
      <c r="F127" s="444"/>
      <c r="G127" s="447">
        <f>G128</f>
        <v>1840.1</v>
      </c>
      <c r="H127" s="427"/>
    </row>
    <row r="128" spans="1:8" s="38" customFormat="1" ht="29.25" customHeight="1">
      <c r="A128" s="450" t="s">
        <v>403</v>
      </c>
      <c r="B128" s="436" t="s">
        <v>111</v>
      </c>
      <c r="C128" s="436" t="s">
        <v>106</v>
      </c>
      <c r="D128" s="436" t="s">
        <v>97</v>
      </c>
      <c r="E128" s="436" t="s">
        <v>352</v>
      </c>
      <c r="F128" s="448"/>
      <c r="G128" s="447">
        <f>G130</f>
        <v>1840.1</v>
      </c>
      <c r="H128" s="427"/>
    </row>
    <row r="129" spans="1:8" s="38" customFormat="1" ht="15.75">
      <c r="A129" s="449" t="s">
        <v>75</v>
      </c>
      <c r="B129" s="436" t="s">
        <v>111</v>
      </c>
      <c r="C129" s="436" t="s">
        <v>106</v>
      </c>
      <c r="D129" s="436" t="s">
        <v>97</v>
      </c>
      <c r="E129" s="436" t="s">
        <v>352</v>
      </c>
      <c r="F129" s="448">
        <v>850</v>
      </c>
      <c r="G129" s="447">
        <v>3.5</v>
      </c>
      <c r="H129" s="427"/>
    </row>
    <row r="130" spans="1:8" s="38" customFormat="1" ht="23.25">
      <c r="A130" s="449" t="s">
        <v>258</v>
      </c>
      <c r="B130" s="436" t="s">
        <v>111</v>
      </c>
      <c r="C130" s="436" t="s">
        <v>106</v>
      </c>
      <c r="D130" s="436" t="s">
        <v>97</v>
      </c>
      <c r="E130" s="436" t="s">
        <v>352</v>
      </c>
      <c r="F130" s="448">
        <v>240</v>
      </c>
      <c r="G130" s="447">
        <v>1840.1</v>
      </c>
      <c r="H130" s="427"/>
    </row>
    <row r="131" spans="1:8" s="38" customFormat="1" ht="15.75">
      <c r="A131" s="446" t="s">
        <v>436</v>
      </c>
      <c r="B131" s="436" t="s">
        <v>111</v>
      </c>
      <c r="C131" s="436" t="s">
        <v>106</v>
      </c>
      <c r="D131" s="436" t="s">
        <v>97</v>
      </c>
      <c r="E131" s="436" t="s">
        <v>343</v>
      </c>
      <c r="F131" s="448"/>
      <c r="G131" s="447">
        <f>G132</f>
        <v>30</v>
      </c>
      <c r="H131" s="427"/>
    </row>
    <row r="132" spans="1:8" s="38" customFormat="1" ht="22.5">
      <c r="A132" s="446" t="s">
        <v>437</v>
      </c>
      <c r="B132" s="436" t="s">
        <v>111</v>
      </c>
      <c r="C132" s="436" t="s">
        <v>106</v>
      </c>
      <c r="D132" s="436" t="s">
        <v>97</v>
      </c>
      <c r="E132" s="436" t="s">
        <v>346</v>
      </c>
      <c r="F132" s="448"/>
      <c r="G132" s="447">
        <f>G133</f>
        <v>30</v>
      </c>
      <c r="H132" s="427"/>
    </row>
    <row r="133" spans="1:8" s="38" customFormat="1" ht="27" customHeight="1">
      <c r="A133" s="450" t="s">
        <v>280</v>
      </c>
      <c r="B133" s="436" t="s">
        <v>111</v>
      </c>
      <c r="C133" s="436" t="s">
        <v>106</v>
      </c>
      <c r="D133" s="436" t="s">
        <v>97</v>
      </c>
      <c r="E133" s="436" t="s">
        <v>353</v>
      </c>
      <c r="F133" s="448"/>
      <c r="G133" s="447">
        <f>G134</f>
        <v>30</v>
      </c>
      <c r="H133" s="427"/>
    </row>
    <row r="134" spans="1:8" s="38" customFormat="1" ht="22.5">
      <c r="A134" s="446" t="s">
        <v>88</v>
      </c>
      <c r="B134" s="436" t="s">
        <v>111</v>
      </c>
      <c r="C134" s="436" t="s">
        <v>106</v>
      </c>
      <c r="D134" s="436" t="s">
        <v>97</v>
      </c>
      <c r="E134" s="436" t="s">
        <v>353</v>
      </c>
      <c r="F134" s="448">
        <v>240</v>
      </c>
      <c r="G134" s="447">
        <v>30</v>
      </c>
      <c r="H134" s="427"/>
    </row>
    <row r="135" spans="1:8" s="38" customFormat="1" ht="15.75">
      <c r="A135" s="443" t="s">
        <v>54</v>
      </c>
      <c r="B135" s="436" t="s">
        <v>111</v>
      </c>
      <c r="C135" s="442" t="s">
        <v>106</v>
      </c>
      <c r="D135" s="442" t="s">
        <v>99</v>
      </c>
      <c r="E135" s="442"/>
      <c r="F135" s="444"/>
      <c r="G135" s="445">
        <f>G142+G138+G157+G156+G155</f>
        <v>14823.400000000001</v>
      </c>
      <c r="H135" s="427"/>
    </row>
    <row r="136" spans="1:11" s="38" customFormat="1" ht="15.75" hidden="1">
      <c r="A136" s="446" t="s">
        <v>73</v>
      </c>
      <c r="B136" s="436" t="s">
        <v>111</v>
      </c>
      <c r="C136" s="460">
        <v>500</v>
      </c>
      <c r="D136" s="460">
        <v>502</v>
      </c>
      <c r="E136" s="436">
        <v>700401</v>
      </c>
      <c r="F136" s="448"/>
      <c r="G136" s="447">
        <v>0</v>
      </c>
      <c r="H136" s="427"/>
      <c r="K136" s="42"/>
    </row>
    <row r="137" spans="1:8" s="38" customFormat="1" ht="15.75" hidden="1">
      <c r="A137" s="446" t="s">
        <v>40</v>
      </c>
      <c r="B137" s="436" t="s">
        <v>111</v>
      </c>
      <c r="C137" s="460">
        <v>500</v>
      </c>
      <c r="D137" s="460">
        <v>502</v>
      </c>
      <c r="E137" s="436">
        <v>700401</v>
      </c>
      <c r="F137" s="436">
        <v>900</v>
      </c>
      <c r="G137" s="447">
        <v>0</v>
      </c>
      <c r="H137" s="427"/>
    </row>
    <row r="138" spans="1:8" s="38" customFormat="1" ht="23.25" hidden="1">
      <c r="A138" s="449" t="s">
        <v>227</v>
      </c>
      <c r="B138" s="436" t="s">
        <v>111</v>
      </c>
      <c r="C138" s="460" t="s">
        <v>106</v>
      </c>
      <c r="D138" s="460" t="s">
        <v>99</v>
      </c>
      <c r="E138" s="436" t="s">
        <v>343</v>
      </c>
      <c r="F138" s="436"/>
      <c r="G138" s="447">
        <f>G139</f>
        <v>0</v>
      </c>
      <c r="H138" s="427"/>
    </row>
    <row r="139" spans="1:8" s="38" customFormat="1" ht="22.5" hidden="1">
      <c r="A139" s="446" t="s">
        <v>437</v>
      </c>
      <c r="B139" s="436" t="s">
        <v>111</v>
      </c>
      <c r="C139" s="460" t="s">
        <v>106</v>
      </c>
      <c r="D139" s="460" t="s">
        <v>99</v>
      </c>
      <c r="E139" s="436" t="s">
        <v>346</v>
      </c>
      <c r="F139" s="436"/>
      <c r="G139" s="447">
        <f>G140</f>
        <v>0</v>
      </c>
      <c r="H139" s="427"/>
    </row>
    <row r="140" spans="1:8" s="38" customFormat="1" ht="23.25" hidden="1">
      <c r="A140" s="450" t="s">
        <v>230</v>
      </c>
      <c r="B140" s="436" t="s">
        <v>111</v>
      </c>
      <c r="C140" s="460" t="s">
        <v>106</v>
      </c>
      <c r="D140" s="460" t="s">
        <v>99</v>
      </c>
      <c r="E140" s="436" t="s">
        <v>380</v>
      </c>
      <c r="F140" s="436"/>
      <c r="G140" s="447">
        <f>G141</f>
        <v>0</v>
      </c>
      <c r="H140" s="427"/>
    </row>
    <row r="141" spans="1:8" s="38" customFormat="1" ht="48" customHeight="1" hidden="1">
      <c r="A141" s="449" t="s">
        <v>258</v>
      </c>
      <c r="B141" s="436" t="s">
        <v>111</v>
      </c>
      <c r="C141" s="460" t="s">
        <v>106</v>
      </c>
      <c r="D141" s="460" t="s">
        <v>99</v>
      </c>
      <c r="E141" s="436" t="s">
        <v>380</v>
      </c>
      <c r="F141" s="436" t="s">
        <v>253</v>
      </c>
      <c r="G141" s="447">
        <v>0</v>
      </c>
      <c r="H141" s="427"/>
    </row>
    <row r="142" spans="1:8" s="38" customFormat="1" ht="34.5">
      <c r="A142" s="456" t="s">
        <v>278</v>
      </c>
      <c r="B142" s="436" t="s">
        <v>111</v>
      </c>
      <c r="C142" s="460" t="s">
        <v>106</v>
      </c>
      <c r="D142" s="460" t="s">
        <v>99</v>
      </c>
      <c r="E142" s="436" t="s">
        <v>336</v>
      </c>
      <c r="F142" s="444"/>
      <c r="G142" s="447">
        <f>G143</f>
        <v>1200</v>
      </c>
      <c r="H142" s="427"/>
    </row>
    <row r="143" spans="1:8" s="38" customFormat="1" ht="42">
      <c r="A143" s="443" t="s">
        <v>222</v>
      </c>
      <c r="B143" s="436" t="s">
        <v>111</v>
      </c>
      <c r="C143" s="460" t="s">
        <v>106</v>
      </c>
      <c r="D143" s="460" t="s">
        <v>99</v>
      </c>
      <c r="E143" s="436" t="s">
        <v>351</v>
      </c>
      <c r="F143" s="444"/>
      <c r="G143" s="447">
        <f>G144+G146+G148</f>
        <v>1200</v>
      </c>
      <c r="H143" s="427"/>
    </row>
    <row r="144" spans="1:8" s="38" customFormat="1" ht="56.25" hidden="1">
      <c r="A144" s="446" t="s">
        <v>185</v>
      </c>
      <c r="B144" s="436" t="s">
        <v>111</v>
      </c>
      <c r="C144" s="460" t="s">
        <v>106</v>
      </c>
      <c r="D144" s="460" t="s">
        <v>99</v>
      </c>
      <c r="E144" s="436">
        <v>9907088</v>
      </c>
      <c r="F144" s="444"/>
      <c r="G144" s="447">
        <f>G145</f>
        <v>0</v>
      </c>
      <c r="H144" s="427"/>
    </row>
    <row r="145" spans="1:8" s="38" customFormat="1" ht="33.75" customHeight="1" hidden="1">
      <c r="A145" s="446" t="s">
        <v>78</v>
      </c>
      <c r="B145" s="436" t="s">
        <v>111</v>
      </c>
      <c r="C145" s="460" t="s">
        <v>106</v>
      </c>
      <c r="D145" s="460" t="s">
        <v>99</v>
      </c>
      <c r="E145" s="436">
        <v>9907088</v>
      </c>
      <c r="F145" s="448">
        <v>244</v>
      </c>
      <c r="G145" s="447">
        <v>0</v>
      </c>
      <c r="H145" s="427"/>
    </row>
    <row r="146" spans="1:8" s="38" customFormat="1" ht="79.5" hidden="1">
      <c r="A146" s="450" t="s">
        <v>422</v>
      </c>
      <c r="B146" s="436" t="s">
        <v>111</v>
      </c>
      <c r="C146" s="460" t="s">
        <v>106</v>
      </c>
      <c r="D146" s="460" t="s">
        <v>99</v>
      </c>
      <c r="E146" s="436">
        <v>220104</v>
      </c>
      <c r="F146" s="461"/>
      <c r="G146" s="447">
        <f>G147</f>
        <v>0</v>
      </c>
      <c r="H146" s="427"/>
    </row>
    <row r="147" spans="1:8" s="38" customFormat="1" ht="51" customHeight="1" hidden="1">
      <c r="A147" s="449" t="s">
        <v>258</v>
      </c>
      <c r="B147" s="436" t="s">
        <v>111</v>
      </c>
      <c r="C147" s="460" t="s">
        <v>106</v>
      </c>
      <c r="D147" s="460" t="s">
        <v>99</v>
      </c>
      <c r="E147" s="436">
        <v>220104</v>
      </c>
      <c r="F147" s="461">
        <v>240</v>
      </c>
      <c r="G147" s="447">
        <v>0</v>
      </c>
      <c r="H147" s="427"/>
    </row>
    <row r="148" spans="1:8" s="38" customFormat="1" ht="23.25">
      <c r="A148" s="450" t="s">
        <v>404</v>
      </c>
      <c r="B148" s="436" t="s">
        <v>111</v>
      </c>
      <c r="C148" s="436" t="s">
        <v>106</v>
      </c>
      <c r="D148" s="436" t="s">
        <v>99</v>
      </c>
      <c r="E148" s="436" t="s">
        <v>354</v>
      </c>
      <c r="F148" s="448"/>
      <c r="G148" s="447">
        <f>G150+G149+G151</f>
        <v>1200</v>
      </c>
      <c r="H148" s="427"/>
    </row>
    <row r="149" spans="1:8" s="38" customFormat="1" ht="22.5" hidden="1">
      <c r="A149" s="446" t="s">
        <v>77</v>
      </c>
      <c r="B149" s="436" t="s">
        <v>111</v>
      </c>
      <c r="C149" s="436" t="s">
        <v>106</v>
      </c>
      <c r="D149" s="436" t="s">
        <v>99</v>
      </c>
      <c r="E149" s="436">
        <v>220104</v>
      </c>
      <c r="F149" s="448">
        <v>242</v>
      </c>
      <c r="G149" s="447">
        <v>0</v>
      </c>
      <c r="H149" s="427"/>
    </row>
    <row r="150" spans="1:8" s="38" customFormat="1" ht="23.25">
      <c r="A150" s="449" t="s">
        <v>258</v>
      </c>
      <c r="B150" s="436" t="s">
        <v>111</v>
      </c>
      <c r="C150" s="436" t="s">
        <v>106</v>
      </c>
      <c r="D150" s="436" t="s">
        <v>99</v>
      </c>
      <c r="E150" s="436" t="s">
        <v>354</v>
      </c>
      <c r="F150" s="448">
        <v>240</v>
      </c>
      <c r="G150" s="447">
        <v>1200</v>
      </c>
      <c r="H150" s="427"/>
    </row>
    <row r="151" spans="1:8" s="38" customFormat="1" ht="30.75" customHeight="1" hidden="1">
      <c r="A151" s="446" t="s">
        <v>75</v>
      </c>
      <c r="B151" s="436" t="s">
        <v>111</v>
      </c>
      <c r="C151" s="436" t="s">
        <v>106</v>
      </c>
      <c r="D151" s="436" t="s">
        <v>99</v>
      </c>
      <c r="E151" s="436">
        <v>9908022</v>
      </c>
      <c r="F151" s="460" t="s">
        <v>117</v>
      </c>
      <c r="G151" s="447">
        <v>0</v>
      </c>
      <c r="H151" s="427"/>
    </row>
    <row r="152" spans="1:8" s="38" customFormat="1" ht="15.75" hidden="1">
      <c r="A152" s="459" t="s">
        <v>79</v>
      </c>
      <c r="B152" s="436" t="s">
        <v>111</v>
      </c>
      <c r="C152" s="436">
        <v>500</v>
      </c>
      <c r="D152" s="462" t="s">
        <v>84</v>
      </c>
      <c r="E152" s="462" t="s">
        <v>85</v>
      </c>
      <c r="F152" s="462"/>
      <c r="G152" s="447">
        <f>G153</f>
        <v>0</v>
      </c>
      <c r="H152" s="427"/>
    </row>
    <row r="153" spans="1:8" s="38" customFormat="1" ht="33.75" hidden="1">
      <c r="A153" s="463" t="s">
        <v>80</v>
      </c>
      <c r="B153" s="436" t="s">
        <v>111</v>
      </c>
      <c r="C153" s="436">
        <v>500</v>
      </c>
      <c r="D153" s="462" t="s">
        <v>84</v>
      </c>
      <c r="E153" s="462" t="s">
        <v>86</v>
      </c>
      <c r="F153" s="460"/>
      <c r="G153" s="447">
        <f>G154</f>
        <v>0</v>
      </c>
      <c r="H153" s="427"/>
    </row>
    <row r="154" spans="1:8" s="38" customFormat="1" ht="15.75" hidden="1">
      <c r="A154" s="463" t="s">
        <v>40</v>
      </c>
      <c r="B154" s="436" t="s">
        <v>111</v>
      </c>
      <c r="C154" s="436">
        <v>500</v>
      </c>
      <c r="D154" s="462" t="s">
        <v>84</v>
      </c>
      <c r="E154" s="462" t="s">
        <v>86</v>
      </c>
      <c r="F154" s="462">
        <v>900</v>
      </c>
      <c r="G154" s="447">
        <v>0</v>
      </c>
      <c r="H154" s="427"/>
    </row>
    <row r="155" spans="1:8" s="38" customFormat="1" ht="23.25">
      <c r="A155" s="449" t="s">
        <v>258</v>
      </c>
      <c r="B155" s="436" t="s">
        <v>111</v>
      </c>
      <c r="C155" s="436" t="s">
        <v>106</v>
      </c>
      <c r="D155" s="436" t="s">
        <v>99</v>
      </c>
      <c r="E155" s="460" t="s">
        <v>24</v>
      </c>
      <c r="F155" s="448">
        <v>240</v>
      </c>
      <c r="G155" s="447">
        <v>13309.7</v>
      </c>
      <c r="H155" s="427"/>
    </row>
    <row r="156" spans="1:8" s="38" customFormat="1" ht="99.75" customHeight="1">
      <c r="A156" s="463" t="s">
        <v>5</v>
      </c>
      <c r="B156" s="436" t="s">
        <v>111</v>
      </c>
      <c r="C156" s="436" t="s">
        <v>106</v>
      </c>
      <c r="D156" s="460" t="s">
        <v>99</v>
      </c>
      <c r="E156" s="460" t="s">
        <v>24</v>
      </c>
      <c r="F156" s="460" t="s">
        <v>253</v>
      </c>
      <c r="G156" s="447">
        <v>313.7</v>
      </c>
      <c r="H156" s="427"/>
    </row>
    <row r="157" spans="1:8" s="38" customFormat="1" ht="40.5" customHeight="1">
      <c r="A157" s="456" t="s">
        <v>278</v>
      </c>
      <c r="B157" s="442" t="s">
        <v>111</v>
      </c>
      <c r="C157" s="442" t="s">
        <v>106</v>
      </c>
      <c r="D157" s="464" t="s">
        <v>99</v>
      </c>
      <c r="E157" s="465" t="s">
        <v>381</v>
      </c>
      <c r="F157" s="464" t="s">
        <v>253</v>
      </c>
      <c r="G157" s="445">
        <f>G158</f>
        <v>0</v>
      </c>
      <c r="H157" s="427"/>
    </row>
    <row r="158" spans="1:8" s="38" customFormat="1" ht="33" customHeight="1">
      <c r="A158" s="463" t="s">
        <v>460</v>
      </c>
      <c r="B158" s="436" t="s">
        <v>111</v>
      </c>
      <c r="C158" s="436" t="s">
        <v>106</v>
      </c>
      <c r="D158" s="460" t="s">
        <v>99</v>
      </c>
      <c r="E158" s="462" t="s">
        <v>382</v>
      </c>
      <c r="F158" s="460" t="s">
        <v>253</v>
      </c>
      <c r="G158" s="447">
        <v>0</v>
      </c>
      <c r="H158" s="427"/>
    </row>
    <row r="159" spans="1:8" s="38" customFormat="1" ht="15.75">
      <c r="A159" s="443" t="s">
        <v>55</v>
      </c>
      <c r="B159" s="436" t="s">
        <v>111</v>
      </c>
      <c r="C159" s="442" t="s">
        <v>106</v>
      </c>
      <c r="D159" s="442" t="s">
        <v>100</v>
      </c>
      <c r="E159" s="442"/>
      <c r="F159" s="444"/>
      <c r="G159" s="445">
        <f>G160</f>
        <v>27878.7</v>
      </c>
      <c r="H159" s="427"/>
    </row>
    <row r="160" spans="1:8" s="38" customFormat="1" ht="39.75" customHeight="1">
      <c r="A160" s="456" t="s">
        <v>278</v>
      </c>
      <c r="B160" s="436" t="s">
        <v>111</v>
      </c>
      <c r="C160" s="436" t="s">
        <v>106</v>
      </c>
      <c r="D160" s="436" t="s">
        <v>100</v>
      </c>
      <c r="E160" s="436" t="s">
        <v>336</v>
      </c>
      <c r="F160" s="444"/>
      <c r="G160" s="447">
        <v>27878.7</v>
      </c>
      <c r="H160" s="427"/>
    </row>
    <row r="161" spans="1:8" s="38" customFormat="1" ht="21">
      <c r="A161" s="443" t="s">
        <v>223</v>
      </c>
      <c r="B161" s="436" t="s">
        <v>111</v>
      </c>
      <c r="C161" s="436" t="s">
        <v>106</v>
      </c>
      <c r="D161" s="436" t="s">
        <v>100</v>
      </c>
      <c r="E161" s="436" t="s">
        <v>348</v>
      </c>
      <c r="F161" s="444"/>
      <c r="G161" s="447">
        <f>G162+G163</f>
        <v>716.5</v>
      </c>
      <c r="H161" s="427"/>
    </row>
    <row r="162" spans="1:8" s="38" customFormat="1" ht="171.75" customHeight="1" hidden="1">
      <c r="A162" s="450" t="s">
        <v>423</v>
      </c>
      <c r="B162" s="436" t="s">
        <v>111</v>
      </c>
      <c r="C162" s="436" t="s">
        <v>106</v>
      </c>
      <c r="D162" s="436" t="s">
        <v>100</v>
      </c>
      <c r="E162" s="436" t="s">
        <v>329</v>
      </c>
      <c r="F162" s="466">
        <v>240</v>
      </c>
      <c r="G162" s="447">
        <v>0</v>
      </c>
      <c r="H162" s="427"/>
    </row>
    <row r="163" spans="1:8" s="38" customFormat="1" ht="45.75">
      <c r="A163" s="450" t="s">
        <v>405</v>
      </c>
      <c r="B163" s="436" t="s">
        <v>111</v>
      </c>
      <c r="C163" s="436" t="s">
        <v>106</v>
      </c>
      <c r="D163" s="436" t="s">
        <v>100</v>
      </c>
      <c r="E163" s="436" t="s">
        <v>335</v>
      </c>
      <c r="F163" s="444"/>
      <c r="G163" s="447">
        <f>G164</f>
        <v>716.5</v>
      </c>
      <c r="H163" s="427"/>
    </row>
    <row r="164" spans="1:8" s="38" customFormat="1" ht="23.25">
      <c r="A164" s="449" t="s">
        <v>258</v>
      </c>
      <c r="B164" s="436" t="s">
        <v>111</v>
      </c>
      <c r="C164" s="436" t="s">
        <v>106</v>
      </c>
      <c r="D164" s="436" t="s">
        <v>100</v>
      </c>
      <c r="E164" s="436" t="s">
        <v>335</v>
      </c>
      <c r="F164" s="448">
        <v>240</v>
      </c>
      <c r="G164" s="447">
        <v>716.5</v>
      </c>
      <c r="H164" s="427"/>
    </row>
    <row r="165" spans="1:8" s="38" customFormat="1" ht="24.75" customHeight="1">
      <c r="A165" s="443" t="s">
        <v>225</v>
      </c>
      <c r="B165" s="436" t="s">
        <v>111</v>
      </c>
      <c r="C165" s="436" t="s">
        <v>106</v>
      </c>
      <c r="D165" s="436" t="s">
        <v>100</v>
      </c>
      <c r="E165" s="436" t="s">
        <v>355</v>
      </c>
      <c r="F165" s="444"/>
      <c r="G165" s="447">
        <f>G166+G169+G173+G179+G181+G189+G190+G191+G193+G186+G184+G187</f>
        <v>25108.800000000003</v>
      </c>
      <c r="H165" s="427"/>
    </row>
    <row r="166" spans="1:8" s="38" customFormat="1" ht="34.5" customHeight="1">
      <c r="A166" s="446" t="s">
        <v>406</v>
      </c>
      <c r="B166" s="436" t="s">
        <v>111</v>
      </c>
      <c r="C166" s="436" t="s">
        <v>106</v>
      </c>
      <c r="D166" s="436" t="s">
        <v>100</v>
      </c>
      <c r="E166" s="436" t="s">
        <v>356</v>
      </c>
      <c r="F166" s="448"/>
      <c r="G166" s="447">
        <v>7152</v>
      </c>
      <c r="H166" s="427"/>
    </row>
    <row r="167" spans="1:8" s="38" customFormat="1" ht="15.75">
      <c r="A167" s="449" t="s">
        <v>525</v>
      </c>
      <c r="B167" s="436" t="s">
        <v>111</v>
      </c>
      <c r="C167" s="436" t="s">
        <v>106</v>
      </c>
      <c r="D167" s="436" t="s">
        <v>100</v>
      </c>
      <c r="E167" s="436" t="s">
        <v>356</v>
      </c>
      <c r="F167" s="448">
        <v>850</v>
      </c>
      <c r="G167" s="447">
        <v>81.4</v>
      </c>
      <c r="H167" s="427"/>
    </row>
    <row r="168" spans="1:8" s="38" customFormat="1" ht="23.25">
      <c r="A168" s="449" t="s">
        <v>258</v>
      </c>
      <c r="B168" s="436" t="s">
        <v>111</v>
      </c>
      <c r="C168" s="436" t="s">
        <v>106</v>
      </c>
      <c r="D168" s="436" t="s">
        <v>100</v>
      </c>
      <c r="E168" s="436" t="s">
        <v>356</v>
      </c>
      <c r="F168" s="448">
        <v>240</v>
      </c>
      <c r="G168" s="447">
        <v>7152</v>
      </c>
      <c r="H168" s="427"/>
    </row>
    <row r="169" spans="1:8" s="38" customFormat="1" ht="22.5">
      <c r="A169" s="446" t="s">
        <v>407</v>
      </c>
      <c r="B169" s="436" t="s">
        <v>111</v>
      </c>
      <c r="C169" s="436" t="s">
        <v>106</v>
      </c>
      <c r="D169" s="436" t="s">
        <v>100</v>
      </c>
      <c r="E169" s="436" t="s">
        <v>357</v>
      </c>
      <c r="F169" s="448"/>
      <c r="G169" s="447">
        <f>G170</f>
        <v>551.3</v>
      </c>
      <c r="H169" s="427"/>
    </row>
    <row r="170" spans="1:8" s="38" customFormat="1" ht="23.25">
      <c r="A170" s="449" t="s">
        <v>258</v>
      </c>
      <c r="B170" s="436" t="s">
        <v>111</v>
      </c>
      <c r="C170" s="436" t="s">
        <v>106</v>
      </c>
      <c r="D170" s="436" t="s">
        <v>100</v>
      </c>
      <c r="E170" s="436" t="s">
        <v>357</v>
      </c>
      <c r="F170" s="448">
        <v>240</v>
      </c>
      <c r="G170" s="447">
        <v>551.3</v>
      </c>
      <c r="H170" s="427"/>
    </row>
    <row r="171" spans="1:8" s="38" customFormat="1" ht="67.5" hidden="1">
      <c r="A171" s="446" t="s">
        <v>424</v>
      </c>
      <c r="B171" s="436" t="s">
        <v>111</v>
      </c>
      <c r="C171" s="436" t="s">
        <v>106</v>
      </c>
      <c r="D171" s="436" t="s">
        <v>100</v>
      </c>
      <c r="E171" s="436">
        <v>250111</v>
      </c>
      <c r="F171" s="448"/>
      <c r="G171" s="447">
        <f>G172</f>
        <v>0</v>
      </c>
      <c r="H171" s="427"/>
    </row>
    <row r="172" spans="1:8" s="38" customFormat="1" ht="23.25" hidden="1">
      <c r="A172" s="449" t="s">
        <v>258</v>
      </c>
      <c r="B172" s="436" t="s">
        <v>111</v>
      </c>
      <c r="C172" s="436" t="s">
        <v>106</v>
      </c>
      <c r="D172" s="436" t="s">
        <v>100</v>
      </c>
      <c r="E172" s="436">
        <v>250111</v>
      </c>
      <c r="F172" s="448">
        <v>240</v>
      </c>
      <c r="G172" s="447">
        <v>0</v>
      </c>
      <c r="H172" s="427"/>
    </row>
    <row r="173" spans="1:8" s="38" customFormat="1" ht="15.75">
      <c r="A173" s="446" t="s">
        <v>408</v>
      </c>
      <c r="B173" s="436" t="s">
        <v>111</v>
      </c>
      <c r="C173" s="436" t="s">
        <v>106</v>
      </c>
      <c r="D173" s="436" t="s">
        <v>100</v>
      </c>
      <c r="E173" s="436" t="s">
        <v>358</v>
      </c>
      <c r="F173" s="448"/>
      <c r="G173" s="447">
        <f>G174</f>
        <v>100</v>
      </c>
      <c r="H173" s="427"/>
    </row>
    <row r="174" spans="1:8" s="38" customFormat="1" ht="23.25">
      <c r="A174" s="449" t="s">
        <v>258</v>
      </c>
      <c r="B174" s="436" t="s">
        <v>111</v>
      </c>
      <c r="C174" s="436" t="s">
        <v>106</v>
      </c>
      <c r="D174" s="436" t="s">
        <v>100</v>
      </c>
      <c r="E174" s="436" t="s">
        <v>358</v>
      </c>
      <c r="F174" s="448">
        <v>240</v>
      </c>
      <c r="G174" s="447">
        <v>100</v>
      </c>
      <c r="H174" s="427"/>
    </row>
    <row r="175" spans="1:8" s="38" customFormat="1" ht="56.25" hidden="1">
      <c r="A175" s="446" t="s">
        <v>187</v>
      </c>
      <c r="B175" s="436" t="s">
        <v>111</v>
      </c>
      <c r="C175" s="436" t="s">
        <v>106</v>
      </c>
      <c r="D175" s="436" t="s">
        <v>100</v>
      </c>
      <c r="E175" s="436">
        <v>9907088</v>
      </c>
      <c r="F175" s="448"/>
      <c r="G175" s="447">
        <f>G176</f>
        <v>0</v>
      </c>
      <c r="H175" s="427"/>
    </row>
    <row r="176" spans="1:8" s="38" customFormat="1" ht="33.75" customHeight="1" hidden="1">
      <c r="A176" s="446" t="s">
        <v>78</v>
      </c>
      <c r="B176" s="436" t="s">
        <v>111</v>
      </c>
      <c r="C176" s="436" t="s">
        <v>106</v>
      </c>
      <c r="D176" s="436" t="s">
        <v>100</v>
      </c>
      <c r="E176" s="436">
        <v>9907088</v>
      </c>
      <c r="F176" s="448">
        <v>244</v>
      </c>
      <c r="G176" s="447">
        <v>0</v>
      </c>
      <c r="H176" s="427"/>
    </row>
    <row r="177" spans="1:8" s="38" customFormat="1" ht="82.5" customHeight="1" hidden="1">
      <c r="A177" s="446" t="s">
        <v>188</v>
      </c>
      <c r="B177" s="436" t="s">
        <v>111</v>
      </c>
      <c r="C177" s="436" t="s">
        <v>106</v>
      </c>
      <c r="D177" s="436" t="s">
        <v>100</v>
      </c>
      <c r="E177" s="436">
        <v>9907202</v>
      </c>
      <c r="F177" s="448"/>
      <c r="G177" s="447">
        <f>G178</f>
        <v>0</v>
      </c>
      <c r="H177" s="427"/>
    </row>
    <row r="178" spans="1:8" s="38" customFormat="1" ht="33.75" customHeight="1" hidden="1">
      <c r="A178" s="446" t="s">
        <v>78</v>
      </c>
      <c r="B178" s="436" t="s">
        <v>111</v>
      </c>
      <c r="C178" s="436" t="s">
        <v>106</v>
      </c>
      <c r="D178" s="436" t="s">
        <v>100</v>
      </c>
      <c r="E178" s="436">
        <v>9907202</v>
      </c>
      <c r="F178" s="448">
        <v>244</v>
      </c>
      <c r="G178" s="447">
        <v>0</v>
      </c>
      <c r="H178" s="427"/>
    </row>
    <row r="179" spans="1:8" s="38" customFormat="1" ht="33.75">
      <c r="A179" s="446" t="s">
        <v>409</v>
      </c>
      <c r="B179" s="436" t="s">
        <v>111</v>
      </c>
      <c r="C179" s="436" t="s">
        <v>106</v>
      </c>
      <c r="D179" s="436" t="s">
        <v>100</v>
      </c>
      <c r="E179" s="436" t="s">
        <v>359</v>
      </c>
      <c r="F179" s="448"/>
      <c r="G179" s="447">
        <f>G180</f>
        <v>491.1</v>
      </c>
      <c r="H179" s="427"/>
    </row>
    <row r="180" spans="1:8" s="38" customFormat="1" ht="23.25">
      <c r="A180" s="449" t="s">
        <v>258</v>
      </c>
      <c r="B180" s="436" t="s">
        <v>111</v>
      </c>
      <c r="C180" s="436" t="s">
        <v>106</v>
      </c>
      <c r="D180" s="436" t="s">
        <v>100</v>
      </c>
      <c r="E180" s="436" t="s">
        <v>359</v>
      </c>
      <c r="F180" s="448">
        <v>240</v>
      </c>
      <c r="G180" s="447">
        <v>491.1</v>
      </c>
      <c r="H180" s="427"/>
    </row>
    <row r="181" spans="1:8" s="38" customFormat="1" ht="33.75">
      <c r="A181" s="446" t="s">
        <v>410</v>
      </c>
      <c r="B181" s="436" t="s">
        <v>111</v>
      </c>
      <c r="C181" s="436" t="s">
        <v>106</v>
      </c>
      <c r="D181" s="436" t="s">
        <v>100</v>
      </c>
      <c r="E181" s="436" t="s">
        <v>360</v>
      </c>
      <c r="F181" s="448"/>
      <c r="G181" s="447">
        <f>G182</f>
        <v>100</v>
      </c>
      <c r="H181" s="427"/>
    </row>
    <row r="182" spans="1:8" s="38" customFormat="1" ht="23.25">
      <c r="A182" s="449" t="s">
        <v>258</v>
      </c>
      <c r="B182" s="436" t="s">
        <v>111</v>
      </c>
      <c r="C182" s="436" t="s">
        <v>106</v>
      </c>
      <c r="D182" s="436" t="s">
        <v>100</v>
      </c>
      <c r="E182" s="436" t="s">
        <v>360</v>
      </c>
      <c r="F182" s="448">
        <v>240</v>
      </c>
      <c r="G182" s="447">
        <v>100</v>
      </c>
      <c r="H182" s="427"/>
    </row>
    <row r="183" spans="1:8" s="38" customFormat="1" ht="55.5" customHeight="1" hidden="1">
      <c r="A183" s="446" t="s">
        <v>425</v>
      </c>
      <c r="B183" s="436" t="s">
        <v>111</v>
      </c>
      <c r="C183" s="436" t="s">
        <v>106</v>
      </c>
      <c r="D183" s="436" t="s">
        <v>100</v>
      </c>
      <c r="E183" s="436">
        <v>257088</v>
      </c>
      <c r="F183" s="448">
        <v>240</v>
      </c>
      <c r="G183" s="447">
        <v>0</v>
      </c>
      <c r="H183" s="427"/>
    </row>
    <row r="184" spans="1:8" s="38" customFormat="1" ht="86.25" customHeight="1">
      <c r="A184" s="443" t="s">
        <v>425</v>
      </c>
      <c r="B184" s="442" t="s">
        <v>111</v>
      </c>
      <c r="C184" s="442" t="s">
        <v>106</v>
      </c>
      <c r="D184" s="442" t="s">
        <v>100</v>
      </c>
      <c r="E184" s="442" t="s">
        <v>486</v>
      </c>
      <c r="F184" s="444">
        <v>240</v>
      </c>
      <c r="G184" s="445">
        <v>100</v>
      </c>
      <c r="H184" s="427"/>
    </row>
    <row r="185" spans="1:8" s="38" customFormat="1" ht="30" customHeight="1">
      <c r="A185" s="443" t="s">
        <v>527</v>
      </c>
      <c r="B185" s="442" t="s">
        <v>111</v>
      </c>
      <c r="C185" s="442" t="s">
        <v>106</v>
      </c>
      <c r="D185" s="442" t="s">
        <v>100</v>
      </c>
      <c r="E185" s="442" t="s">
        <v>526</v>
      </c>
      <c r="F185" s="444">
        <v>240</v>
      </c>
      <c r="G185" s="445">
        <v>2002</v>
      </c>
      <c r="H185" s="427"/>
    </row>
    <row r="186" spans="1:8" s="38" customFormat="1" ht="81.75" customHeight="1">
      <c r="A186" s="443" t="s">
        <v>425</v>
      </c>
      <c r="B186" s="442" t="s">
        <v>111</v>
      </c>
      <c r="C186" s="442" t="s">
        <v>106</v>
      </c>
      <c r="D186" s="442" t="s">
        <v>100</v>
      </c>
      <c r="E186" s="442" t="s">
        <v>520</v>
      </c>
      <c r="F186" s="444">
        <v>240</v>
      </c>
      <c r="G186" s="445">
        <v>1418.4</v>
      </c>
      <c r="H186" s="427"/>
    </row>
    <row r="187" spans="1:8" s="38" customFormat="1" ht="23.25">
      <c r="A187" s="449" t="s">
        <v>258</v>
      </c>
      <c r="B187" s="436" t="s">
        <v>111</v>
      </c>
      <c r="C187" s="436" t="s">
        <v>106</v>
      </c>
      <c r="D187" s="436" t="s">
        <v>100</v>
      </c>
      <c r="E187" s="436" t="s">
        <v>520</v>
      </c>
      <c r="F187" s="448">
        <v>240</v>
      </c>
      <c r="G187" s="447">
        <v>100</v>
      </c>
      <c r="H187" s="427"/>
    </row>
    <row r="188" spans="1:8" s="38" customFormat="1" ht="23.25" hidden="1">
      <c r="A188" s="449" t="s">
        <v>258</v>
      </c>
      <c r="B188" s="436" t="s">
        <v>111</v>
      </c>
      <c r="C188" s="436" t="s">
        <v>106</v>
      </c>
      <c r="D188" s="436" t="s">
        <v>100</v>
      </c>
      <c r="E188" s="436" t="s">
        <v>23</v>
      </c>
      <c r="F188" s="448">
        <v>240</v>
      </c>
      <c r="G188" s="447">
        <v>0</v>
      </c>
      <c r="H188" s="427"/>
    </row>
    <row r="189" spans="1:8" s="38" customFormat="1" ht="45.75" customHeight="1" hidden="1">
      <c r="A189" s="443" t="s">
        <v>411</v>
      </c>
      <c r="B189" s="442" t="s">
        <v>111</v>
      </c>
      <c r="C189" s="442" t="s">
        <v>106</v>
      </c>
      <c r="D189" s="442" t="s">
        <v>100</v>
      </c>
      <c r="E189" s="442" t="s">
        <v>384</v>
      </c>
      <c r="F189" s="444">
        <v>240</v>
      </c>
      <c r="G189" s="445">
        <v>0</v>
      </c>
      <c r="H189" s="427"/>
    </row>
    <row r="190" spans="1:8" s="38" customFormat="1" ht="96.75" customHeight="1" hidden="1">
      <c r="A190" s="443" t="s">
        <v>425</v>
      </c>
      <c r="B190" s="442" t="s">
        <v>111</v>
      </c>
      <c r="C190" s="442" t="s">
        <v>106</v>
      </c>
      <c r="D190" s="442" t="s">
        <v>100</v>
      </c>
      <c r="E190" s="442" t="s">
        <v>4</v>
      </c>
      <c r="F190" s="444">
        <v>240</v>
      </c>
      <c r="G190" s="445">
        <v>0</v>
      </c>
      <c r="H190" s="427"/>
    </row>
    <row r="191" spans="1:8" s="38" customFormat="1" ht="36" customHeight="1">
      <c r="A191" s="446" t="s">
        <v>412</v>
      </c>
      <c r="B191" s="442" t="s">
        <v>111</v>
      </c>
      <c r="C191" s="442" t="s">
        <v>106</v>
      </c>
      <c r="D191" s="442" t="s">
        <v>100</v>
      </c>
      <c r="E191" s="442" t="s">
        <v>361</v>
      </c>
      <c r="F191" s="444">
        <v>610</v>
      </c>
      <c r="G191" s="445">
        <f>G192</f>
        <v>14996</v>
      </c>
      <c r="H191" s="427"/>
    </row>
    <row r="192" spans="1:8" s="38" customFormat="1" ht="37.5" customHeight="1">
      <c r="A192" s="446" t="s">
        <v>283</v>
      </c>
      <c r="B192" s="436" t="s">
        <v>111</v>
      </c>
      <c r="C192" s="436" t="s">
        <v>106</v>
      </c>
      <c r="D192" s="436" t="s">
        <v>100</v>
      </c>
      <c r="E192" s="436" t="s">
        <v>361</v>
      </c>
      <c r="F192" s="448">
        <v>610</v>
      </c>
      <c r="G192" s="447">
        <v>14996</v>
      </c>
      <c r="H192" s="427"/>
    </row>
    <row r="193" spans="1:8" s="38" customFormat="1" ht="27.75" customHeight="1">
      <c r="A193" s="451" t="s">
        <v>227</v>
      </c>
      <c r="B193" s="442" t="s">
        <v>111</v>
      </c>
      <c r="C193" s="442" t="s">
        <v>106</v>
      </c>
      <c r="D193" s="442" t="s">
        <v>100</v>
      </c>
      <c r="E193" s="442" t="s">
        <v>346</v>
      </c>
      <c r="F193" s="444"/>
      <c r="G193" s="445">
        <f>G194</f>
        <v>100</v>
      </c>
      <c r="H193" s="427"/>
    </row>
    <row r="194" spans="1:8" s="38" customFormat="1" ht="13.5" customHeight="1">
      <c r="A194" s="450" t="s">
        <v>264</v>
      </c>
      <c r="B194" s="436" t="s">
        <v>111</v>
      </c>
      <c r="C194" s="436" t="s">
        <v>106</v>
      </c>
      <c r="D194" s="436" t="s">
        <v>100</v>
      </c>
      <c r="E194" s="436" t="s">
        <v>341</v>
      </c>
      <c r="F194" s="448"/>
      <c r="G194" s="447">
        <f>G195</f>
        <v>100</v>
      </c>
      <c r="H194" s="427"/>
    </row>
    <row r="195" spans="1:8" s="38" customFormat="1" ht="41.25" customHeight="1">
      <c r="A195" s="450" t="s">
        <v>327</v>
      </c>
      <c r="B195" s="436" t="s">
        <v>111</v>
      </c>
      <c r="C195" s="436" t="s">
        <v>106</v>
      </c>
      <c r="D195" s="436" t="s">
        <v>100</v>
      </c>
      <c r="E195" s="436" t="s">
        <v>362</v>
      </c>
      <c r="F195" s="448">
        <v>540</v>
      </c>
      <c r="G195" s="447">
        <v>100</v>
      </c>
      <c r="H195" s="427"/>
    </row>
    <row r="196" spans="1:11" s="38" customFormat="1" ht="15.75" hidden="1">
      <c r="A196" s="446" t="s">
        <v>67</v>
      </c>
      <c r="B196" s="436" t="s">
        <v>111</v>
      </c>
      <c r="C196" s="436">
        <v>700</v>
      </c>
      <c r="D196" s="436">
        <v>707</v>
      </c>
      <c r="E196" s="436"/>
      <c r="F196" s="448"/>
      <c r="G196" s="447">
        <v>0</v>
      </c>
      <c r="H196" s="427"/>
      <c r="K196" s="43"/>
    </row>
    <row r="197" spans="1:11" s="38" customFormat="1" ht="45" hidden="1">
      <c r="A197" s="446" t="s">
        <v>69</v>
      </c>
      <c r="B197" s="436" t="s">
        <v>111</v>
      </c>
      <c r="C197" s="436">
        <v>700</v>
      </c>
      <c r="D197" s="436">
        <v>707</v>
      </c>
      <c r="E197" s="436">
        <v>5221200</v>
      </c>
      <c r="F197" s="448"/>
      <c r="G197" s="447">
        <v>0</v>
      </c>
      <c r="H197" s="427"/>
      <c r="K197" s="42"/>
    </row>
    <row r="198" spans="1:8" s="38" customFormat="1" ht="27.75" customHeight="1">
      <c r="A198" s="443" t="s">
        <v>474</v>
      </c>
      <c r="B198" s="442" t="s">
        <v>111</v>
      </c>
      <c r="C198" s="442" t="s">
        <v>106</v>
      </c>
      <c r="D198" s="442" t="s">
        <v>100</v>
      </c>
      <c r="E198" s="442" t="s">
        <v>473</v>
      </c>
      <c r="F198" s="444">
        <v>240</v>
      </c>
      <c r="G198" s="445">
        <v>70</v>
      </c>
      <c r="H198" s="427"/>
    </row>
    <row r="199" spans="1:8" s="38" customFormat="1" ht="21">
      <c r="A199" s="443" t="s">
        <v>57</v>
      </c>
      <c r="B199" s="436" t="s">
        <v>111</v>
      </c>
      <c r="C199" s="442" t="s">
        <v>108</v>
      </c>
      <c r="D199" s="442" t="s">
        <v>97</v>
      </c>
      <c r="E199" s="442"/>
      <c r="F199" s="444"/>
      <c r="G199" s="445">
        <f>G200</f>
        <v>20716.1</v>
      </c>
      <c r="H199" s="427"/>
    </row>
    <row r="200" spans="1:8" s="38" customFormat="1" ht="15.75">
      <c r="A200" s="443" t="s">
        <v>58</v>
      </c>
      <c r="B200" s="436" t="s">
        <v>111</v>
      </c>
      <c r="C200" s="442" t="s">
        <v>108</v>
      </c>
      <c r="D200" s="442" t="s">
        <v>97</v>
      </c>
      <c r="E200" s="442"/>
      <c r="F200" s="444"/>
      <c r="G200" s="445">
        <f>G201</f>
        <v>20716.1</v>
      </c>
      <c r="H200" s="427"/>
    </row>
    <row r="201" spans="1:8" s="38" customFormat="1" ht="38.25" customHeight="1">
      <c r="A201" s="456" t="s">
        <v>278</v>
      </c>
      <c r="B201" s="436" t="s">
        <v>111</v>
      </c>
      <c r="C201" s="436" t="s">
        <v>108</v>
      </c>
      <c r="D201" s="436" t="s">
        <v>97</v>
      </c>
      <c r="E201" s="436" t="s">
        <v>336</v>
      </c>
      <c r="F201" s="444"/>
      <c r="G201" s="447">
        <f>G202+G207</f>
        <v>20716.1</v>
      </c>
      <c r="H201" s="427"/>
    </row>
    <row r="202" spans="1:8" s="38" customFormat="1" ht="17.25" customHeight="1">
      <c r="A202" s="443" t="s">
        <v>56</v>
      </c>
      <c r="B202" s="436" t="s">
        <v>111</v>
      </c>
      <c r="C202" s="442" t="s">
        <v>102</v>
      </c>
      <c r="D202" s="442" t="s">
        <v>102</v>
      </c>
      <c r="E202" s="442"/>
      <c r="F202" s="444"/>
      <c r="G202" s="445">
        <f>G203</f>
        <v>253</v>
      </c>
      <c r="H202" s="427"/>
    </row>
    <row r="203" spans="1:8" s="38" customFormat="1" ht="37.5" customHeight="1">
      <c r="A203" s="456" t="s">
        <v>278</v>
      </c>
      <c r="B203" s="436" t="s">
        <v>111</v>
      </c>
      <c r="C203" s="436" t="s">
        <v>102</v>
      </c>
      <c r="D203" s="436" t="s">
        <v>102</v>
      </c>
      <c r="E203" s="436" t="s">
        <v>363</v>
      </c>
      <c r="F203" s="444"/>
      <c r="G203" s="445">
        <f>G204</f>
        <v>253</v>
      </c>
      <c r="H203" s="427"/>
    </row>
    <row r="204" spans="1:8" s="38" customFormat="1" ht="34.5">
      <c r="A204" s="456" t="s">
        <v>226</v>
      </c>
      <c r="B204" s="436" t="s">
        <v>111</v>
      </c>
      <c r="C204" s="436" t="s">
        <v>102</v>
      </c>
      <c r="D204" s="436" t="s">
        <v>102</v>
      </c>
      <c r="E204" s="436" t="s">
        <v>363</v>
      </c>
      <c r="F204" s="444"/>
      <c r="G204" s="447">
        <f>G205+G206</f>
        <v>253</v>
      </c>
      <c r="H204" s="427"/>
    </row>
    <row r="205" spans="1:8" s="38" customFormat="1" ht="38.25" customHeight="1">
      <c r="A205" s="450" t="s">
        <v>413</v>
      </c>
      <c r="B205" s="436" t="s">
        <v>111</v>
      </c>
      <c r="C205" s="436" t="s">
        <v>102</v>
      </c>
      <c r="D205" s="436" t="s">
        <v>102</v>
      </c>
      <c r="E205" s="436" t="s">
        <v>364</v>
      </c>
      <c r="F205" s="448">
        <v>240</v>
      </c>
      <c r="G205" s="447">
        <v>203</v>
      </c>
      <c r="H205" s="427"/>
    </row>
    <row r="206" spans="1:8" s="38" customFormat="1" ht="38.25" customHeight="1">
      <c r="A206" s="450"/>
      <c r="B206" s="436" t="s">
        <v>111</v>
      </c>
      <c r="C206" s="436" t="s">
        <v>102</v>
      </c>
      <c r="D206" s="436" t="s">
        <v>102</v>
      </c>
      <c r="E206" s="436" t="s">
        <v>364</v>
      </c>
      <c r="F206" s="448">
        <v>850</v>
      </c>
      <c r="G206" s="447">
        <v>50</v>
      </c>
      <c r="H206" s="427"/>
    </row>
    <row r="207" spans="1:8" s="38" customFormat="1" ht="51.75" customHeight="1">
      <c r="A207" s="456" t="s">
        <v>279</v>
      </c>
      <c r="B207" s="436" t="s">
        <v>111</v>
      </c>
      <c r="C207" s="436" t="s">
        <v>108</v>
      </c>
      <c r="D207" s="436" t="s">
        <v>97</v>
      </c>
      <c r="E207" s="436" t="s">
        <v>365</v>
      </c>
      <c r="F207" s="444"/>
      <c r="G207" s="445">
        <f>G208+G218+G220+G223+G222</f>
        <v>20463.1</v>
      </c>
      <c r="H207" s="427"/>
    </row>
    <row r="208" spans="1:8" s="38" customFormat="1" ht="97.5" customHeight="1">
      <c r="A208" s="450" t="s">
        <v>457</v>
      </c>
      <c r="B208" s="436" t="s">
        <v>111</v>
      </c>
      <c r="C208" s="436" t="s">
        <v>108</v>
      </c>
      <c r="D208" s="436" t="s">
        <v>97</v>
      </c>
      <c r="E208" s="436" t="s">
        <v>366</v>
      </c>
      <c r="F208" s="448"/>
      <c r="G208" s="447">
        <f>SUM(G211:G217)</f>
        <v>11866.6</v>
      </c>
      <c r="H208" s="427"/>
    </row>
    <row r="209" spans="1:8" s="38" customFormat="1" ht="15.75" hidden="1">
      <c r="A209" s="446" t="s">
        <v>197</v>
      </c>
      <c r="B209" s="436" t="s">
        <v>111</v>
      </c>
      <c r="C209" s="436" t="s">
        <v>108</v>
      </c>
      <c r="D209" s="436" t="s">
        <v>97</v>
      </c>
      <c r="E209" s="436">
        <v>270116</v>
      </c>
      <c r="F209" s="444"/>
      <c r="G209" s="447">
        <f>G210</f>
        <v>0</v>
      </c>
      <c r="H209" s="427"/>
    </row>
    <row r="210" spans="1:8" s="38" customFormat="1" ht="33.75" hidden="1">
      <c r="A210" s="446" t="s">
        <v>198</v>
      </c>
      <c r="B210" s="436" t="s">
        <v>111</v>
      </c>
      <c r="C210" s="436" t="s">
        <v>108</v>
      </c>
      <c r="D210" s="436" t="s">
        <v>97</v>
      </c>
      <c r="E210" s="436">
        <v>270116</v>
      </c>
      <c r="F210" s="448">
        <v>111</v>
      </c>
      <c r="G210" s="447">
        <v>0</v>
      </c>
      <c r="H210" s="427"/>
    </row>
    <row r="211" spans="1:8" s="38" customFormat="1" ht="15.75">
      <c r="A211" s="449" t="s">
        <v>261</v>
      </c>
      <c r="B211" s="436" t="s">
        <v>111</v>
      </c>
      <c r="C211" s="436" t="s">
        <v>108</v>
      </c>
      <c r="D211" s="436" t="s">
        <v>97</v>
      </c>
      <c r="E211" s="436" t="s">
        <v>366</v>
      </c>
      <c r="F211" s="448">
        <v>110</v>
      </c>
      <c r="G211" s="447">
        <v>3603.6</v>
      </c>
      <c r="H211" s="427"/>
    </row>
    <row r="212" spans="1:8" s="38" customFormat="1" ht="15.75">
      <c r="A212" s="449" t="s">
        <v>261</v>
      </c>
      <c r="B212" s="436" t="s">
        <v>111</v>
      </c>
      <c r="C212" s="436" t="s">
        <v>108</v>
      </c>
      <c r="D212" s="436" t="s">
        <v>97</v>
      </c>
      <c r="E212" s="436" t="s">
        <v>21</v>
      </c>
      <c r="F212" s="448">
        <v>110</v>
      </c>
      <c r="G212" s="447">
        <v>4070</v>
      </c>
      <c r="H212" s="427"/>
    </row>
    <row r="213" spans="1:8" s="38" customFormat="1" ht="15.75" hidden="1">
      <c r="A213" s="451" t="s">
        <v>261</v>
      </c>
      <c r="B213" s="442" t="s">
        <v>111</v>
      </c>
      <c r="C213" s="442" t="s">
        <v>108</v>
      </c>
      <c r="D213" s="442" t="s">
        <v>97</v>
      </c>
      <c r="E213" s="442" t="s">
        <v>385</v>
      </c>
      <c r="F213" s="444">
        <v>110</v>
      </c>
      <c r="G213" s="445">
        <v>0</v>
      </c>
      <c r="H213" s="427"/>
    </row>
    <row r="214" spans="1:8" s="38" customFormat="1" ht="22.5" hidden="1">
      <c r="A214" s="446" t="s">
        <v>122</v>
      </c>
      <c r="B214" s="436" t="s">
        <v>111</v>
      </c>
      <c r="C214" s="436" t="s">
        <v>108</v>
      </c>
      <c r="D214" s="436" t="s">
        <v>97</v>
      </c>
      <c r="E214" s="436">
        <v>270116</v>
      </c>
      <c r="F214" s="448">
        <v>112</v>
      </c>
      <c r="G214" s="447">
        <v>0</v>
      </c>
      <c r="H214" s="427"/>
    </row>
    <row r="215" spans="1:8" s="38" customFormat="1" ht="23.25">
      <c r="A215" s="449" t="s">
        <v>258</v>
      </c>
      <c r="B215" s="436" t="s">
        <v>111</v>
      </c>
      <c r="C215" s="436" t="s">
        <v>108</v>
      </c>
      <c r="D215" s="436" t="s">
        <v>97</v>
      </c>
      <c r="E215" s="436" t="s">
        <v>366</v>
      </c>
      <c r="F215" s="448">
        <v>240</v>
      </c>
      <c r="G215" s="447">
        <v>4010</v>
      </c>
      <c r="H215" s="427"/>
    </row>
    <row r="216" spans="1:8" s="38" customFormat="1" ht="23.25" customHeight="1">
      <c r="A216" s="446" t="s">
        <v>484</v>
      </c>
      <c r="B216" s="436" t="s">
        <v>111</v>
      </c>
      <c r="C216" s="436" t="s">
        <v>108</v>
      </c>
      <c r="D216" s="436" t="s">
        <v>97</v>
      </c>
      <c r="E216" s="436" t="s">
        <v>366</v>
      </c>
      <c r="F216" s="448">
        <v>830</v>
      </c>
      <c r="G216" s="447">
        <v>138</v>
      </c>
      <c r="H216" s="427"/>
    </row>
    <row r="217" spans="1:8" s="38" customFormat="1" ht="14.25" customHeight="1">
      <c r="A217" s="446" t="s">
        <v>75</v>
      </c>
      <c r="B217" s="436" t="s">
        <v>111</v>
      </c>
      <c r="C217" s="436" t="s">
        <v>108</v>
      </c>
      <c r="D217" s="436" t="s">
        <v>97</v>
      </c>
      <c r="E217" s="436" t="s">
        <v>366</v>
      </c>
      <c r="F217" s="448">
        <v>850</v>
      </c>
      <c r="G217" s="447">
        <v>45</v>
      </c>
      <c r="H217" s="427"/>
    </row>
    <row r="218" spans="1:8" s="38" customFormat="1" ht="26.25" customHeight="1">
      <c r="A218" s="450" t="s">
        <v>414</v>
      </c>
      <c r="B218" s="436" t="s">
        <v>111</v>
      </c>
      <c r="C218" s="436" t="s">
        <v>108</v>
      </c>
      <c r="D218" s="436" t="s">
        <v>97</v>
      </c>
      <c r="E218" s="436" t="s">
        <v>367</v>
      </c>
      <c r="F218" s="448"/>
      <c r="G218" s="447">
        <f>G219</f>
        <v>30</v>
      </c>
      <c r="H218" s="427"/>
    </row>
    <row r="219" spans="1:8" s="38" customFormat="1" ht="23.25">
      <c r="A219" s="449" t="s">
        <v>258</v>
      </c>
      <c r="B219" s="436" t="s">
        <v>111</v>
      </c>
      <c r="C219" s="436" t="s">
        <v>108</v>
      </c>
      <c r="D219" s="436" t="s">
        <v>97</v>
      </c>
      <c r="E219" s="436" t="s">
        <v>367</v>
      </c>
      <c r="F219" s="448">
        <v>240</v>
      </c>
      <c r="G219" s="447">
        <v>30</v>
      </c>
      <c r="H219" s="427"/>
    </row>
    <row r="220" spans="1:8" s="38" customFormat="1" ht="27" customHeight="1">
      <c r="A220" s="450" t="s">
        <v>415</v>
      </c>
      <c r="B220" s="436" t="s">
        <v>111</v>
      </c>
      <c r="C220" s="436" t="s">
        <v>108</v>
      </c>
      <c r="D220" s="436" t="s">
        <v>97</v>
      </c>
      <c r="E220" s="436" t="s">
        <v>368</v>
      </c>
      <c r="F220" s="448"/>
      <c r="G220" s="447">
        <f>G221</f>
        <v>1000</v>
      </c>
      <c r="H220" s="427"/>
    </row>
    <row r="221" spans="1:8" s="38" customFormat="1" ht="27" customHeight="1">
      <c r="A221" s="449" t="s">
        <v>258</v>
      </c>
      <c r="B221" s="436" t="s">
        <v>111</v>
      </c>
      <c r="C221" s="436" t="s">
        <v>108</v>
      </c>
      <c r="D221" s="436" t="s">
        <v>97</v>
      </c>
      <c r="E221" s="436" t="s">
        <v>368</v>
      </c>
      <c r="F221" s="448">
        <v>240</v>
      </c>
      <c r="G221" s="447">
        <v>1000</v>
      </c>
      <c r="H221" s="427"/>
    </row>
    <row r="222" spans="1:8" s="38" customFormat="1" ht="39" customHeight="1">
      <c r="A222" s="474" t="s">
        <v>471</v>
      </c>
      <c r="B222" s="475" t="s">
        <v>111</v>
      </c>
      <c r="C222" s="475" t="s">
        <v>108</v>
      </c>
      <c r="D222" s="475" t="s">
        <v>97</v>
      </c>
      <c r="E222" s="475" t="s">
        <v>523</v>
      </c>
      <c r="F222" s="476">
        <v>240</v>
      </c>
      <c r="G222" s="447">
        <v>5777</v>
      </c>
      <c r="H222" s="427"/>
    </row>
    <row r="223" spans="1:8" s="38" customFormat="1" ht="38.25" customHeight="1">
      <c r="A223" s="467" t="s">
        <v>416</v>
      </c>
      <c r="B223" s="436" t="s">
        <v>111</v>
      </c>
      <c r="C223" s="436" t="s">
        <v>108</v>
      </c>
      <c r="D223" s="436" t="s">
        <v>97</v>
      </c>
      <c r="E223" s="436" t="s">
        <v>369</v>
      </c>
      <c r="F223" s="448"/>
      <c r="G223" s="447">
        <f>G226+G229+G233+G228</f>
        <v>1789.5</v>
      </c>
      <c r="H223" s="427"/>
    </row>
    <row r="224" spans="1:8" s="38" customFormat="1" ht="15.75" hidden="1">
      <c r="A224" s="446" t="s">
        <v>197</v>
      </c>
      <c r="B224" s="436" t="s">
        <v>111</v>
      </c>
      <c r="C224" s="436" t="s">
        <v>108</v>
      </c>
      <c r="D224" s="436" t="s">
        <v>97</v>
      </c>
      <c r="E224" s="436">
        <v>270023</v>
      </c>
      <c r="F224" s="444"/>
      <c r="G224" s="447">
        <f>G225</f>
        <v>0</v>
      </c>
      <c r="H224" s="427"/>
    </row>
    <row r="225" spans="1:8" s="38" customFormat="1" ht="33.75" hidden="1">
      <c r="A225" s="446" t="s">
        <v>198</v>
      </c>
      <c r="B225" s="436" t="s">
        <v>111</v>
      </c>
      <c r="C225" s="436" t="s">
        <v>108</v>
      </c>
      <c r="D225" s="436" t="s">
        <v>97</v>
      </c>
      <c r="E225" s="436">
        <v>270023</v>
      </c>
      <c r="F225" s="448">
        <v>111</v>
      </c>
      <c r="G225" s="447">
        <v>0</v>
      </c>
      <c r="H225" s="427"/>
    </row>
    <row r="226" spans="1:8" s="38" customFormat="1" ht="15.75">
      <c r="A226" s="449" t="s">
        <v>261</v>
      </c>
      <c r="B226" s="436" t="s">
        <v>111</v>
      </c>
      <c r="C226" s="436" t="s">
        <v>108</v>
      </c>
      <c r="D226" s="436" t="s">
        <v>97</v>
      </c>
      <c r="E226" s="436" t="s">
        <v>369</v>
      </c>
      <c r="F226" s="448">
        <v>110</v>
      </c>
      <c r="G226" s="447">
        <v>1644.5</v>
      </c>
      <c r="H226" s="427"/>
    </row>
    <row r="227" spans="1:8" s="38" customFormat="1" ht="33.75" customHeight="1" hidden="1">
      <c r="A227" s="446" t="s">
        <v>77</v>
      </c>
      <c r="B227" s="436" t="s">
        <v>111</v>
      </c>
      <c r="C227" s="436" t="s">
        <v>108</v>
      </c>
      <c r="D227" s="436" t="s">
        <v>97</v>
      </c>
      <c r="E227" s="436">
        <v>270023</v>
      </c>
      <c r="F227" s="448">
        <v>242</v>
      </c>
      <c r="G227" s="447">
        <v>0</v>
      </c>
      <c r="H227" s="427"/>
    </row>
    <row r="228" spans="1:8" s="38" customFormat="1" ht="82.5" customHeight="1" hidden="1">
      <c r="A228" s="443" t="s">
        <v>83</v>
      </c>
      <c r="B228" s="442" t="s">
        <v>111</v>
      </c>
      <c r="C228" s="442" t="s">
        <v>108</v>
      </c>
      <c r="D228" s="442" t="s">
        <v>97</v>
      </c>
      <c r="E228" s="442" t="s">
        <v>385</v>
      </c>
      <c r="F228" s="444">
        <v>110</v>
      </c>
      <c r="G228" s="445">
        <v>0</v>
      </c>
      <c r="H228" s="427"/>
    </row>
    <row r="229" spans="1:11" s="38" customFormat="1" ht="27" customHeight="1">
      <c r="A229" s="446" t="s">
        <v>78</v>
      </c>
      <c r="B229" s="436" t="s">
        <v>111</v>
      </c>
      <c r="C229" s="436" t="s">
        <v>108</v>
      </c>
      <c r="D229" s="436" t="s">
        <v>97</v>
      </c>
      <c r="E229" s="436" t="s">
        <v>369</v>
      </c>
      <c r="F229" s="448">
        <v>240</v>
      </c>
      <c r="G229" s="447">
        <v>145</v>
      </c>
      <c r="H229" s="468"/>
      <c r="I229" s="44"/>
      <c r="J229" s="44"/>
      <c r="K229" s="44"/>
    </row>
    <row r="230" spans="1:11" s="38" customFormat="1" ht="15.75" hidden="1">
      <c r="A230" s="446" t="s">
        <v>82</v>
      </c>
      <c r="B230" s="436" t="s">
        <v>111</v>
      </c>
      <c r="C230" s="436" t="s">
        <v>108</v>
      </c>
      <c r="D230" s="436" t="s">
        <v>97</v>
      </c>
      <c r="E230" s="436">
        <v>9200000</v>
      </c>
      <c r="F230" s="448"/>
      <c r="G230" s="447">
        <f>G231</f>
        <v>0</v>
      </c>
      <c r="H230" s="468"/>
      <c r="I230" s="44"/>
      <c r="J230" s="44"/>
      <c r="K230" s="44"/>
    </row>
    <row r="231" spans="1:11" s="38" customFormat="1" ht="31.5" hidden="1">
      <c r="A231" s="443" t="s">
        <v>83</v>
      </c>
      <c r="B231" s="442" t="s">
        <v>111</v>
      </c>
      <c r="C231" s="442" t="s">
        <v>108</v>
      </c>
      <c r="D231" s="442" t="s">
        <v>97</v>
      </c>
      <c r="E231" s="436" t="s">
        <v>386</v>
      </c>
      <c r="F231" s="448">
        <v>110</v>
      </c>
      <c r="G231" s="447">
        <f>G232</f>
        <v>0</v>
      </c>
      <c r="H231" s="468"/>
      <c r="I231" s="44"/>
      <c r="J231" s="44"/>
      <c r="K231" s="44"/>
    </row>
    <row r="232" spans="1:11" s="38" customFormat="1" ht="15.75" hidden="1">
      <c r="A232" s="446" t="s">
        <v>81</v>
      </c>
      <c r="B232" s="436" t="s">
        <v>111</v>
      </c>
      <c r="C232" s="436" t="s">
        <v>108</v>
      </c>
      <c r="D232" s="436" t="s">
        <v>97</v>
      </c>
      <c r="E232" s="436">
        <v>9207036</v>
      </c>
      <c r="F232" s="448">
        <v>111</v>
      </c>
      <c r="G232" s="447"/>
      <c r="H232" s="468"/>
      <c r="I232" s="44"/>
      <c r="J232" s="44"/>
      <c r="K232" s="44"/>
    </row>
    <row r="233" spans="1:11" s="38" customFormat="1" ht="36" customHeight="1" hidden="1">
      <c r="A233" s="449" t="s">
        <v>324</v>
      </c>
      <c r="B233" s="436" t="s">
        <v>111</v>
      </c>
      <c r="C233" s="436" t="s">
        <v>108</v>
      </c>
      <c r="D233" s="436" t="s">
        <v>97</v>
      </c>
      <c r="E233" s="436">
        <v>277036</v>
      </c>
      <c r="F233" s="448">
        <v>111</v>
      </c>
      <c r="G233" s="447">
        <v>0</v>
      </c>
      <c r="H233" s="468"/>
      <c r="I233" s="44"/>
      <c r="J233" s="44"/>
      <c r="K233" s="44"/>
    </row>
    <row r="234" spans="1:11" s="38" customFormat="1" ht="15.75">
      <c r="A234" s="443" t="s">
        <v>59</v>
      </c>
      <c r="B234" s="436" t="s">
        <v>111</v>
      </c>
      <c r="C234" s="442" t="s">
        <v>109</v>
      </c>
      <c r="D234" s="442" t="s">
        <v>98</v>
      </c>
      <c r="E234" s="442"/>
      <c r="F234" s="444"/>
      <c r="G234" s="445">
        <f>G235+G240</f>
        <v>976.3</v>
      </c>
      <c r="H234" s="468"/>
      <c r="I234" s="44"/>
      <c r="J234" s="44"/>
      <c r="K234" s="44"/>
    </row>
    <row r="235" spans="1:11" s="38" customFormat="1" ht="15.75">
      <c r="A235" s="443" t="s">
        <v>60</v>
      </c>
      <c r="B235" s="436" t="s">
        <v>111</v>
      </c>
      <c r="C235" s="442" t="s">
        <v>109</v>
      </c>
      <c r="D235" s="442" t="s">
        <v>97</v>
      </c>
      <c r="E235" s="442"/>
      <c r="F235" s="444"/>
      <c r="G235" s="445">
        <f>G236</f>
        <v>776.3</v>
      </c>
      <c r="H235" s="468"/>
      <c r="I235" s="44"/>
      <c r="J235" s="44"/>
      <c r="K235" s="44"/>
    </row>
    <row r="236" spans="1:11" s="38" customFormat="1" ht="23.25">
      <c r="A236" s="449" t="s">
        <v>227</v>
      </c>
      <c r="B236" s="436" t="s">
        <v>111</v>
      </c>
      <c r="C236" s="436" t="s">
        <v>109</v>
      </c>
      <c r="D236" s="436" t="s">
        <v>97</v>
      </c>
      <c r="E236" s="436" t="s">
        <v>343</v>
      </c>
      <c r="F236" s="444"/>
      <c r="G236" s="447">
        <f>G237</f>
        <v>776.3</v>
      </c>
      <c r="H236" s="468"/>
      <c r="I236" s="44"/>
      <c r="J236" s="44"/>
      <c r="K236" s="44"/>
    </row>
    <row r="237" spans="1:11" s="38" customFormat="1" ht="23.25">
      <c r="A237" s="469" t="s">
        <v>229</v>
      </c>
      <c r="B237" s="436" t="s">
        <v>111</v>
      </c>
      <c r="C237" s="436" t="s">
        <v>109</v>
      </c>
      <c r="D237" s="436" t="s">
        <v>97</v>
      </c>
      <c r="E237" s="436" t="s">
        <v>370</v>
      </c>
      <c r="F237" s="444"/>
      <c r="G237" s="447">
        <f>G238</f>
        <v>776.3</v>
      </c>
      <c r="H237" s="468"/>
      <c r="I237" s="44"/>
      <c r="J237" s="44"/>
      <c r="K237" s="44"/>
    </row>
    <row r="238" spans="1:11" s="38" customFormat="1" ht="15.75">
      <c r="A238" s="450" t="s">
        <v>260</v>
      </c>
      <c r="B238" s="436" t="s">
        <v>111</v>
      </c>
      <c r="C238" s="436" t="s">
        <v>109</v>
      </c>
      <c r="D238" s="436" t="s">
        <v>97</v>
      </c>
      <c r="E238" s="436" t="s">
        <v>371</v>
      </c>
      <c r="F238" s="448"/>
      <c r="G238" s="447">
        <f>G239</f>
        <v>776.3</v>
      </c>
      <c r="H238" s="468"/>
      <c r="I238" s="44"/>
      <c r="J238" s="44"/>
      <c r="K238" s="44"/>
    </row>
    <row r="239" spans="1:11" s="38" customFormat="1" ht="15.75">
      <c r="A239" s="470" t="s">
        <v>259</v>
      </c>
      <c r="B239" s="436" t="s">
        <v>111</v>
      </c>
      <c r="C239" s="436" t="s">
        <v>109</v>
      </c>
      <c r="D239" s="436" t="s">
        <v>97</v>
      </c>
      <c r="E239" s="436" t="s">
        <v>371</v>
      </c>
      <c r="F239" s="448">
        <v>310</v>
      </c>
      <c r="G239" s="447">
        <v>776.3</v>
      </c>
      <c r="H239" s="468"/>
      <c r="I239" s="44"/>
      <c r="J239" s="44"/>
      <c r="K239" s="44"/>
    </row>
    <row r="240" spans="1:8" ht="12.75">
      <c r="A240" s="471" t="s">
        <v>116</v>
      </c>
      <c r="B240" s="442" t="s">
        <v>111</v>
      </c>
      <c r="C240" s="442" t="s">
        <v>109</v>
      </c>
      <c r="D240" s="442" t="s">
        <v>100</v>
      </c>
      <c r="E240" s="442"/>
      <c r="F240" s="444"/>
      <c r="G240" s="445">
        <f>G241</f>
        <v>200</v>
      </c>
      <c r="H240" s="424"/>
    </row>
    <row r="241" spans="1:8" ht="53.25">
      <c r="A241" s="472" t="s">
        <v>464</v>
      </c>
      <c r="B241" s="442" t="s">
        <v>111</v>
      </c>
      <c r="C241" s="442" t="s">
        <v>109</v>
      </c>
      <c r="D241" s="442" t="s">
        <v>100</v>
      </c>
      <c r="E241" s="442" t="s">
        <v>372</v>
      </c>
      <c r="F241" s="444"/>
      <c r="G241" s="445">
        <f>G242</f>
        <v>200</v>
      </c>
      <c r="H241" s="424"/>
    </row>
    <row r="242" spans="1:8" ht="12.75">
      <c r="A242" s="456" t="s">
        <v>220</v>
      </c>
      <c r="B242" s="436" t="s">
        <v>111</v>
      </c>
      <c r="C242" s="436" t="s">
        <v>109</v>
      </c>
      <c r="D242" s="436" t="s">
        <v>100</v>
      </c>
      <c r="E242" s="436" t="s">
        <v>373</v>
      </c>
      <c r="F242" s="448"/>
      <c r="G242" s="447">
        <f>G243+G251+G253</f>
        <v>200</v>
      </c>
      <c r="H242" s="424"/>
    </row>
    <row r="243" spans="1:8" ht="96" customHeight="1">
      <c r="A243" s="450" t="s">
        <v>270</v>
      </c>
      <c r="B243" s="436" t="s">
        <v>111</v>
      </c>
      <c r="C243" s="436" t="s">
        <v>109</v>
      </c>
      <c r="D243" s="436" t="s">
        <v>100</v>
      </c>
      <c r="E243" s="436" t="s">
        <v>465</v>
      </c>
      <c r="F243" s="448"/>
      <c r="G243" s="447">
        <f>G244</f>
        <v>100</v>
      </c>
      <c r="H243" s="424"/>
    </row>
    <row r="244" spans="1:8" s="358" customFormat="1" ht="37.5" customHeight="1">
      <c r="A244" s="472" t="s">
        <v>281</v>
      </c>
      <c r="B244" s="442" t="s">
        <v>111</v>
      </c>
      <c r="C244" s="442" t="s">
        <v>109</v>
      </c>
      <c r="D244" s="442" t="s">
        <v>100</v>
      </c>
      <c r="E244" s="442" t="s">
        <v>465</v>
      </c>
      <c r="F244" s="444">
        <v>320</v>
      </c>
      <c r="G244" s="445">
        <v>100</v>
      </c>
      <c r="H244" s="473"/>
    </row>
    <row r="245" spans="1:8" ht="126" customHeight="1" hidden="1">
      <c r="A245" s="450" t="s">
        <v>325</v>
      </c>
      <c r="B245" s="436" t="s">
        <v>111</v>
      </c>
      <c r="C245" s="436" t="s">
        <v>109</v>
      </c>
      <c r="D245" s="436" t="s">
        <v>100</v>
      </c>
      <c r="E245" s="436">
        <v>117075</v>
      </c>
      <c r="F245" s="448">
        <v>320</v>
      </c>
      <c r="G245" s="447">
        <v>0</v>
      </c>
      <c r="H245" s="424"/>
    </row>
    <row r="246" spans="1:8" ht="164.25" customHeight="1" hidden="1">
      <c r="A246" s="472" t="s">
        <v>270</v>
      </c>
      <c r="B246" s="442" t="s">
        <v>111</v>
      </c>
      <c r="C246" s="442" t="s">
        <v>109</v>
      </c>
      <c r="D246" s="442" t="s">
        <v>100</v>
      </c>
      <c r="E246" s="442" t="s">
        <v>387</v>
      </c>
      <c r="F246" s="444">
        <v>320</v>
      </c>
      <c r="G246" s="445">
        <v>0</v>
      </c>
      <c r="H246" s="424"/>
    </row>
    <row r="247" spans="1:8" ht="96.75" customHeight="1" hidden="1">
      <c r="A247" s="450" t="s">
        <v>270</v>
      </c>
      <c r="B247" s="442" t="s">
        <v>111</v>
      </c>
      <c r="C247" s="442" t="s">
        <v>109</v>
      </c>
      <c r="D247" s="442" t="s">
        <v>100</v>
      </c>
      <c r="E247" s="442" t="s">
        <v>387</v>
      </c>
      <c r="F247" s="444">
        <v>320</v>
      </c>
      <c r="G247" s="445">
        <v>0</v>
      </c>
      <c r="H247" s="424"/>
    </row>
    <row r="248" spans="1:8" ht="33.75" hidden="1">
      <c r="A248" s="456" t="s">
        <v>271</v>
      </c>
      <c r="B248" s="436" t="s">
        <v>111</v>
      </c>
      <c r="C248" s="436" t="s">
        <v>109</v>
      </c>
      <c r="D248" s="436" t="s">
        <v>100</v>
      </c>
      <c r="E248" s="436" t="s">
        <v>374</v>
      </c>
      <c r="F248" s="448"/>
      <c r="G248" s="447">
        <f>G249</f>
        <v>0</v>
      </c>
      <c r="H248" s="424"/>
    </row>
    <row r="249" spans="1:8" ht="112.5" hidden="1">
      <c r="A249" s="450" t="s">
        <v>438</v>
      </c>
      <c r="B249" s="436" t="s">
        <v>111</v>
      </c>
      <c r="C249" s="436" t="s">
        <v>109</v>
      </c>
      <c r="D249" s="436" t="s">
        <v>100</v>
      </c>
      <c r="E249" s="436" t="s">
        <v>375</v>
      </c>
      <c r="F249" s="448"/>
      <c r="G249" s="447">
        <f>G250</f>
        <v>0</v>
      </c>
      <c r="H249" s="424"/>
    </row>
    <row r="250" spans="1:8" ht="22.5" hidden="1">
      <c r="A250" s="450" t="s">
        <v>281</v>
      </c>
      <c r="B250" s="436" t="s">
        <v>111</v>
      </c>
      <c r="C250" s="436" t="s">
        <v>109</v>
      </c>
      <c r="D250" s="436" t="s">
        <v>100</v>
      </c>
      <c r="E250" s="436" t="s">
        <v>375</v>
      </c>
      <c r="F250" s="448">
        <v>320</v>
      </c>
      <c r="G250" s="447">
        <v>0</v>
      </c>
      <c r="H250" s="424"/>
    </row>
    <row r="251" spans="1:10" ht="108.75" customHeight="1">
      <c r="A251" s="450" t="s">
        <v>466</v>
      </c>
      <c r="B251" s="436" t="s">
        <v>111</v>
      </c>
      <c r="C251" s="436" t="s">
        <v>109</v>
      </c>
      <c r="D251" s="436" t="s">
        <v>100</v>
      </c>
      <c r="E251" s="436" t="s">
        <v>375</v>
      </c>
      <c r="F251" s="448"/>
      <c r="G251" s="447">
        <f>G252</f>
        <v>100</v>
      </c>
      <c r="H251" s="424"/>
      <c r="J251" s="483"/>
    </row>
    <row r="252" spans="1:8" s="358" customFormat="1" ht="21.75">
      <c r="A252" s="472" t="s">
        <v>281</v>
      </c>
      <c r="B252" s="442" t="s">
        <v>111</v>
      </c>
      <c r="C252" s="442" t="s">
        <v>109</v>
      </c>
      <c r="D252" s="442" t="s">
        <v>100</v>
      </c>
      <c r="E252" s="442" t="s">
        <v>375</v>
      </c>
      <c r="F252" s="444">
        <v>320</v>
      </c>
      <c r="G252" s="445">
        <v>100</v>
      </c>
      <c r="H252" s="473"/>
    </row>
    <row r="253" spans="1:8" s="358" customFormat="1" ht="21.75" hidden="1">
      <c r="A253" s="472" t="s">
        <v>281</v>
      </c>
      <c r="B253" s="442" t="s">
        <v>111</v>
      </c>
      <c r="C253" s="442" t="s">
        <v>109</v>
      </c>
      <c r="D253" s="442" t="s">
        <v>100</v>
      </c>
      <c r="E253" s="442" t="s">
        <v>487</v>
      </c>
      <c r="F253" s="444">
        <v>320</v>
      </c>
      <c r="G253" s="445">
        <v>0</v>
      </c>
      <c r="H253" s="473"/>
    </row>
  </sheetData>
  <sheetProtection/>
  <mergeCells count="8">
    <mergeCell ref="A7:H7"/>
    <mergeCell ref="A8:H8"/>
    <mergeCell ref="A9:H9"/>
    <mergeCell ref="F1:H1"/>
    <mergeCell ref="E2:H2"/>
    <mergeCell ref="E3:H3"/>
    <mergeCell ref="E4:H4"/>
    <mergeCell ref="E5:H5"/>
  </mergeCells>
  <printOptions/>
  <pageMargins left="0.4330708661417323" right="0.2362204724409449" top="0.15748031496062992" bottom="0" header="0.31496062992125984" footer="0.31496062992125984"/>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L239"/>
  <sheetViews>
    <sheetView zoomScalePageLayoutView="0" workbookViewId="0" topLeftCell="A1">
      <selection activeCell="G192" sqref="G192"/>
    </sheetView>
  </sheetViews>
  <sheetFormatPr defaultColWidth="9.00390625" defaultRowHeight="12.75"/>
  <cols>
    <col min="1" max="1" width="36.875" style="38" customWidth="1"/>
    <col min="2" max="2" width="7.00390625" style="38" customWidth="1"/>
    <col min="3" max="3" width="5.75390625" style="40" customWidth="1"/>
    <col min="4" max="4" width="9.125" style="40" customWidth="1"/>
    <col min="5" max="5" width="10.125" style="40" customWidth="1"/>
    <col min="6" max="6" width="8.125" style="41" customWidth="1"/>
    <col min="7" max="7" width="12.125" style="38" customWidth="1"/>
    <col min="8" max="8" width="13.375" style="38" customWidth="1"/>
    <col min="9" max="16384" width="9.125" style="45" customWidth="1"/>
  </cols>
  <sheetData>
    <row r="1" spans="1:8" s="38" customFormat="1" ht="18" customHeight="1">
      <c r="A1" s="48"/>
      <c r="B1" s="48"/>
      <c r="C1" s="48"/>
      <c r="D1" s="49"/>
      <c r="E1" s="49"/>
      <c r="F1" s="515" t="s">
        <v>110</v>
      </c>
      <c r="G1" s="532"/>
      <c r="H1" s="533"/>
    </row>
    <row r="2" spans="1:8" s="38" customFormat="1" ht="15.75">
      <c r="A2" s="48"/>
      <c r="B2" s="48"/>
      <c r="C2" s="48"/>
      <c r="D2" s="49"/>
      <c r="E2" s="530" t="s">
        <v>30</v>
      </c>
      <c r="F2" s="531"/>
      <c r="G2" s="531"/>
      <c r="H2" s="531"/>
    </row>
    <row r="3" spans="1:8" s="38" customFormat="1" ht="15.75">
      <c r="A3" s="48"/>
      <c r="B3" s="48"/>
      <c r="C3" s="48"/>
      <c r="D3" s="49"/>
      <c r="E3" s="516" t="s">
        <v>31</v>
      </c>
      <c r="F3" s="531"/>
      <c r="G3" s="531"/>
      <c r="H3" s="531"/>
    </row>
    <row r="4" spans="1:11" s="38" customFormat="1" ht="15.75">
      <c r="A4" s="48"/>
      <c r="B4" s="48"/>
      <c r="C4" s="48"/>
      <c r="D4" s="49"/>
      <c r="E4" s="531" t="str">
        <f>'прил.2'!$B$4</f>
        <v>от 03.06.2020 г. № 70</v>
      </c>
      <c r="F4" s="531"/>
      <c r="G4" s="531"/>
      <c r="H4" s="531"/>
      <c r="I4" s="39"/>
      <c r="J4" s="39"/>
      <c r="K4" s="39"/>
    </row>
    <row r="5" spans="1:8" s="38" customFormat="1" ht="18" customHeight="1">
      <c r="A5" s="48"/>
      <c r="B5" s="48"/>
      <c r="C5" s="48"/>
      <c r="D5" s="49"/>
      <c r="E5" s="515" t="s">
        <v>12</v>
      </c>
      <c r="F5" s="515"/>
      <c r="G5" s="515"/>
      <c r="H5" s="515"/>
    </row>
    <row r="6" spans="1:8" ht="12.75">
      <c r="A6" s="50"/>
      <c r="B6" s="50"/>
      <c r="C6" s="51"/>
      <c r="D6" s="51"/>
      <c r="E6" s="51"/>
      <c r="F6" s="51"/>
      <c r="G6" s="51"/>
      <c r="H6" s="51"/>
    </row>
    <row r="7" spans="1:8" ht="12.75">
      <c r="A7" s="511" t="s">
        <v>112</v>
      </c>
      <c r="B7" s="511"/>
      <c r="C7" s="511"/>
      <c r="D7" s="511"/>
      <c r="E7" s="511"/>
      <c r="F7" s="511"/>
      <c r="G7" s="511"/>
      <c r="H7" s="511"/>
    </row>
    <row r="8" spans="1:8" ht="21" customHeight="1">
      <c r="A8" s="534" t="s">
        <v>254</v>
      </c>
      <c r="B8" s="534"/>
      <c r="C8" s="534"/>
      <c r="D8" s="534"/>
      <c r="E8" s="534"/>
      <c r="F8" s="534"/>
      <c r="G8" s="534"/>
      <c r="H8" s="534"/>
    </row>
    <row r="9" spans="1:8" ht="12.75">
      <c r="A9" s="511" t="s">
        <v>505</v>
      </c>
      <c r="B9" s="511"/>
      <c r="C9" s="511"/>
      <c r="D9" s="511"/>
      <c r="E9" s="511"/>
      <c r="F9" s="511"/>
      <c r="G9" s="511"/>
      <c r="H9" s="511"/>
    </row>
    <row r="10" spans="1:8" ht="12.75">
      <c r="A10" s="50"/>
      <c r="B10" s="50"/>
      <c r="C10" s="51"/>
      <c r="D10" s="51"/>
      <c r="E10" s="51"/>
      <c r="F10" s="51"/>
      <c r="G10" s="51"/>
      <c r="H10" s="51"/>
    </row>
    <row r="11" spans="1:8" ht="12.75">
      <c r="A11" s="53"/>
      <c r="B11" s="53"/>
      <c r="C11" s="51"/>
      <c r="D11" s="51"/>
      <c r="E11" s="51"/>
      <c r="F11" s="54"/>
      <c r="G11" s="55"/>
      <c r="H11" s="55"/>
    </row>
    <row r="12" spans="1:8" s="47" customFormat="1" ht="50.25" customHeight="1">
      <c r="A12" s="227" t="s">
        <v>36</v>
      </c>
      <c r="B12" s="228" t="s">
        <v>119</v>
      </c>
      <c r="C12" s="228" t="s">
        <v>32</v>
      </c>
      <c r="D12" s="228" t="s">
        <v>33</v>
      </c>
      <c r="E12" s="229" t="s">
        <v>34</v>
      </c>
      <c r="F12" s="230" t="s">
        <v>35</v>
      </c>
      <c r="G12" s="253" t="s">
        <v>513</v>
      </c>
      <c r="H12" s="253" t="s">
        <v>514</v>
      </c>
    </row>
    <row r="13" spans="1:8" ht="12.75">
      <c r="A13" s="66">
        <v>1</v>
      </c>
      <c r="B13" s="64">
        <v>2</v>
      </c>
      <c r="C13" s="64" t="s">
        <v>113</v>
      </c>
      <c r="D13" s="64" t="s">
        <v>114</v>
      </c>
      <c r="E13" s="65">
        <v>5</v>
      </c>
      <c r="F13" s="66">
        <v>6</v>
      </c>
      <c r="G13" s="481">
        <v>7</v>
      </c>
      <c r="H13" s="481">
        <v>8</v>
      </c>
    </row>
    <row r="14" spans="1:8" ht="12.75">
      <c r="A14" s="231" t="s">
        <v>121</v>
      </c>
      <c r="B14" s="64"/>
      <c r="C14" s="64"/>
      <c r="D14" s="64"/>
      <c r="E14" s="69"/>
      <c r="F14" s="66"/>
      <c r="G14" s="232">
        <f>G15</f>
        <v>61540.90000000001</v>
      </c>
      <c r="H14" s="232">
        <f>H15</f>
        <v>59349.7</v>
      </c>
    </row>
    <row r="15" spans="1:8" s="38" customFormat="1" ht="24">
      <c r="A15" s="231" t="s">
        <v>120</v>
      </c>
      <c r="B15" s="70"/>
      <c r="C15" s="64"/>
      <c r="D15" s="64"/>
      <c r="E15" s="64"/>
      <c r="F15" s="66"/>
      <c r="G15" s="232">
        <f>G16+G66+G73+G83+G108+G190+G223</f>
        <v>61540.90000000001</v>
      </c>
      <c r="H15" s="232">
        <f>H16+H66+H73+H83+H108+H190+H223</f>
        <v>59349.7</v>
      </c>
    </row>
    <row r="16" spans="1:8" s="38" customFormat="1" ht="15.75">
      <c r="A16" s="233" t="s">
        <v>37</v>
      </c>
      <c r="B16" s="70"/>
      <c r="C16" s="70" t="s">
        <v>97</v>
      </c>
      <c r="D16" s="70" t="s">
        <v>98</v>
      </c>
      <c r="E16" s="70"/>
      <c r="F16" s="72"/>
      <c r="G16" s="232">
        <f>G17+G22+G32+G48+G53+G58+G63</f>
        <v>18740.9</v>
      </c>
      <c r="H16" s="232">
        <f>H17+H22+H32+H48+H53+H58+H63</f>
        <v>18740.9</v>
      </c>
    </row>
    <row r="17" spans="1:8" s="38" customFormat="1" ht="24">
      <c r="A17" s="233" t="s">
        <v>92</v>
      </c>
      <c r="B17" s="70" t="s">
        <v>111</v>
      </c>
      <c r="C17" s="70" t="s">
        <v>97</v>
      </c>
      <c r="D17" s="70" t="s">
        <v>99</v>
      </c>
      <c r="E17" s="70"/>
      <c r="F17" s="72"/>
      <c r="G17" s="232">
        <f>G19</f>
        <v>1563</v>
      </c>
      <c r="H17" s="232">
        <f>H18+H19</f>
        <v>1563</v>
      </c>
    </row>
    <row r="18" spans="1:8" s="38" customFormat="1" ht="15.75">
      <c r="A18" s="234" t="s">
        <v>436</v>
      </c>
      <c r="B18" s="70" t="s">
        <v>111</v>
      </c>
      <c r="C18" s="64" t="s">
        <v>97</v>
      </c>
      <c r="D18" s="64" t="s">
        <v>99</v>
      </c>
      <c r="E18" s="64">
        <v>9000000</v>
      </c>
      <c r="F18" s="72"/>
      <c r="G18" s="238">
        <v>0</v>
      </c>
      <c r="H18" s="238">
        <v>0</v>
      </c>
    </row>
    <row r="19" spans="1:8" s="38" customFormat="1" ht="36">
      <c r="A19" s="234" t="s">
        <v>437</v>
      </c>
      <c r="B19" s="70" t="s">
        <v>111</v>
      </c>
      <c r="C19" s="64" t="s">
        <v>97</v>
      </c>
      <c r="D19" s="64" t="s">
        <v>99</v>
      </c>
      <c r="E19" s="64">
        <v>9900000</v>
      </c>
      <c r="F19" s="72"/>
      <c r="G19" s="238">
        <f>G20</f>
        <v>1563</v>
      </c>
      <c r="H19" s="238">
        <f>H20</f>
        <v>1563</v>
      </c>
    </row>
    <row r="20" spans="1:8" s="38" customFormat="1" ht="24">
      <c r="A20" s="233" t="s">
        <v>94</v>
      </c>
      <c r="B20" s="70" t="s">
        <v>111</v>
      </c>
      <c r="C20" s="70" t="s">
        <v>97</v>
      </c>
      <c r="D20" s="70" t="s">
        <v>99</v>
      </c>
      <c r="E20" s="70">
        <v>9900020</v>
      </c>
      <c r="F20" s="72"/>
      <c r="G20" s="232">
        <f>G26</f>
        <v>1563</v>
      </c>
      <c r="H20" s="232">
        <f>H26</f>
        <v>1563</v>
      </c>
    </row>
    <row r="21" spans="1:8" s="38" customFormat="1" ht="24">
      <c r="A21" s="234" t="s">
        <v>76</v>
      </c>
      <c r="B21" s="70" t="s">
        <v>111</v>
      </c>
      <c r="C21" s="64" t="s">
        <v>97</v>
      </c>
      <c r="D21" s="64" t="s">
        <v>99</v>
      </c>
      <c r="E21" s="64">
        <v>9900020</v>
      </c>
      <c r="F21" s="76">
        <v>121</v>
      </c>
      <c r="G21" s="238">
        <v>0</v>
      </c>
      <c r="H21" s="238">
        <v>0</v>
      </c>
    </row>
    <row r="22" spans="1:8" s="38" customFormat="1" ht="60" customHeight="1">
      <c r="A22" s="233" t="s">
        <v>38</v>
      </c>
      <c r="B22" s="70" t="s">
        <v>469</v>
      </c>
      <c r="C22" s="70" t="s">
        <v>97</v>
      </c>
      <c r="D22" s="70" t="s">
        <v>98</v>
      </c>
      <c r="E22" s="70"/>
      <c r="F22" s="72"/>
      <c r="G22" s="232">
        <f aca="true" t="shared" si="0" ref="G22:H24">G23</f>
        <v>814.7</v>
      </c>
      <c r="H22" s="232">
        <f t="shared" si="0"/>
        <v>814.7</v>
      </c>
    </row>
    <row r="23" spans="1:8" s="38" customFormat="1" ht="24.75">
      <c r="A23" s="235" t="s">
        <v>227</v>
      </c>
      <c r="B23" s="64" t="s">
        <v>469</v>
      </c>
      <c r="C23" s="64" t="s">
        <v>97</v>
      </c>
      <c r="D23" s="64" t="s">
        <v>98</v>
      </c>
      <c r="E23" s="64">
        <v>9000000000</v>
      </c>
      <c r="F23" s="72"/>
      <c r="G23" s="232">
        <f t="shared" si="0"/>
        <v>814.7</v>
      </c>
      <c r="H23" s="232">
        <f t="shared" si="0"/>
        <v>814.7</v>
      </c>
    </row>
    <row r="24" spans="1:8" s="38" customFormat="1" ht="36.75" customHeight="1">
      <c r="A24" s="235" t="s">
        <v>257</v>
      </c>
      <c r="B24" s="64" t="s">
        <v>469</v>
      </c>
      <c r="C24" s="64" t="s">
        <v>97</v>
      </c>
      <c r="D24" s="64" t="s">
        <v>98</v>
      </c>
      <c r="E24" s="64">
        <v>9900000000</v>
      </c>
      <c r="F24" s="72"/>
      <c r="G24" s="238">
        <f t="shared" si="0"/>
        <v>814.7</v>
      </c>
      <c r="H24" s="238">
        <f t="shared" si="0"/>
        <v>814.7</v>
      </c>
    </row>
    <row r="25" spans="1:8" s="38" customFormat="1" ht="39" customHeight="1">
      <c r="A25" s="236" t="s">
        <v>228</v>
      </c>
      <c r="B25" s="64" t="s">
        <v>469</v>
      </c>
      <c r="C25" s="70" t="s">
        <v>97</v>
      </c>
      <c r="D25" s="70" t="s">
        <v>100</v>
      </c>
      <c r="E25" s="70">
        <v>9900000220</v>
      </c>
      <c r="F25" s="72"/>
      <c r="G25" s="232">
        <f>SUM(G27:G29)</f>
        <v>814.7</v>
      </c>
      <c r="H25" s="232">
        <f>SUM(H27:H29)</f>
        <v>814.7</v>
      </c>
    </row>
    <row r="26" spans="1:8" s="38" customFormat="1" ht="24.75" customHeight="1">
      <c r="A26" s="235" t="s">
        <v>256</v>
      </c>
      <c r="B26" s="64" t="s">
        <v>469</v>
      </c>
      <c r="C26" s="64" t="s">
        <v>97</v>
      </c>
      <c r="D26" s="64" t="s">
        <v>99</v>
      </c>
      <c r="E26" s="64" t="s">
        <v>339</v>
      </c>
      <c r="F26" s="76">
        <v>120</v>
      </c>
      <c r="G26" s="238">
        <v>1563</v>
      </c>
      <c r="H26" s="238">
        <v>1563</v>
      </c>
    </row>
    <row r="27" spans="1:8" s="38" customFormat="1" ht="37.5" customHeight="1">
      <c r="A27" s="235" t="s">
        <v>258</v>
      </c>
      <c r="B27" s="64" t="s">
        <v>469</v>
      </c>
      <c r="C27" s="64" t="s">
        <v>97</v>
      </c>
      <c r="D27" s="64" t="s">
        <v>100</v>
      </c>
      <c r="E27" s="64">
        <v>9900000220</v>
      </c>
      <c r="F27" s="76">
        <v>240</v>
      </c>
      <c r="G27" s="238">
        <v>744.5</v>
      </c>
      <c r="H27" s="238">
        <v>744.5</v>
      </c>
    </row>
    <row r="28" spans="1:8" s="38" customFormat="1" ht="15.75">
      <c r="A28" s="235" t="s">
        <v>75</v>
      </c>
      <c r="B28" s="64" t="s">
        <v>469</v>
      </c>
      <c r="C28" s="64" t="s">
        <v>97</v>
      </c>
      <c r="D28" s="64" t="s">
        <v>100</v>
      </c>
      <c r="E28" s="64">
        <v>9900000220</v>
      </c>
      <c r="F28" s="76">
        <v>850</v>
      </c>
      <c r="G28" s="238">
        <v>43.2</v>
      </c>
      <c r="H28" s="238">
        <v>43.2</v>
      </c>
    </row>
    <row r="29" spans="1:8" s="38" customFormat="1" ht="24.75">
      <c r="A29" s="236" t="s">
        <v>264</v>
      </c>
      <c r="B29" s="64" t="s">
        <v>469</v>
      </c>
      <c r="C29" s="64" t="s">
        <v>97</v>
      </c>
      <c r="D29" s="64" t="s">
        <v>100</v>
      </c>
      <c r="E29" s="64">
        <v>9900005000</v>
      </c>
      <c r="F29" s="76"/>
      <c r="G29" s="238">
        <f>G31</f>
        <v>27</v>
      </c>
      <c r="H29" s="238">
        <f>H31</f>
        <v>27</v>
      </c>
    </row>
    <row r="30" spans="1:8" s="38" customFormat="1" ht="24.75">
      <c r="A30" s="236" t="s">
        <v>263</v>
      </c>
      <c r="B30" s="64" t="s">
        <v>469</v>
      </c>
      <c r="C30" s="64" t="s">
        <v>97</v>
      </c>
      <c r="D30" s="64" t="s">
        <v>100</v>
      </c>
      <c r="E30" s="64">
        <v>9900005030</v>
      </c>
      <c r="F30" s="76"/>
      <c r="G30" s="238">
        <f>G31</f>
        <v>27</v>
      </c>
      <c r="H30" s="238">
        <f>H31</f>
        <v>27</v>
      </c>
    </row>
    <row r="31" spans="1:8" s="38" customFormat="1" ht="15.75">
      <c r="A31" s="234" t="s">
        <v>61</v>
      </c>
      <c r="B31" s="64" t="s">
        <v>469</v>
      </c>
      <c r="C31" s="64" t="s">
        <v>97</v>
      </c>
      <c r="D31" s="64" t="s">
        <v>100</v>
      </c>
      <c r="E31" s="64">
        <v>9900005030</v>
      </c>
      <c r="F31" s="76">
        <v>540</v>
      </c>
      <c r="G31" s="238">
        <v>27</v>
      </c>
      <c r="H31" s="238">
        <v>27</v>
      </c>
    </row>
    <row r="32" spans="1:8" s="38" customFormat="1" ht="12" customHeight="1">
      <c r="A32" s="233" t="s">
        <v>91</v>
      </c>
      <c r="B32" s="64" t="s">
        <v>111</v>
      </c>
      <c r="C32" s="70" t="s">
        <v>97</v>
      </c>
      <c r="D32" s="70" t="s">
        <v>101</v>
      </c>
      <c r="E32" s="70"/>
      <c r="F32" s="72"/>
      <c r="G32" s="232">
        <f>G33</f>
        <v>15039.7</v>
      </c>
      <c r="H32" s="232">
        <f>H33</f>
        <v>15039.7</v>
      </c>
    </row>
    <row r="33" spans="1:8" s="38" customFormat="1" ht="24.75">
      <c r="A33" s="235" t="s">
        <v>227</v>
      </c>
      <c r="B33" s="64" t="s">
        <v>111</v>
      </c>
      <c r="C33" s="64" t="s">
        <v>97</v>
      </c>
      <c r="D33" s="64" t="s">
        <v>101</v>
      </c>
      <c r="E33" s="64" t="s">
        <v>343</v>
      </c>
      <c r="F33" s="72"/>
      <c r="G33" s="238">
        <f>G34</f>
        <v>15039.7</v>
      </c>
      <c r="H33" s="238">
        <f>H34</f>
        <v>15039.7</v>
      </c>
    </row>
    <row r="34" spans="1:11" s="38" customFormat="1" ht="36.75">
      <c r="A34" s="235" t="s">
        <v>257</v>
      </c>
      <c r="B34" s="64" t="s">
        <v>111</v>
      </c>
      <c r="C34" s="64" t="s">
        <v>97</v>
      </c>
      <c r="D34" s="64" t="s">
        <v>101</v>
      </c>
      <c r="E34" s="64" t="s">
        <v>346</v>
      </c>
      <c r="F34" s="72"/>
      <c r="G34" s="238">
        <f>G35+G40+G45</f>
        <v>15039.7</v>
      </c>
      <c r="H34" s="238">
        <f>H35+H40+H45</f>
        <v>15039.7</v>
      </c>
      <c r="K34" s="42"/>
    </row>
    <row r="35" spans="1:11" s="38" customFormat="1" ht="24">
      <c r="A35" s="233" t="s">
        <v>275</v>
      </c>
      <c r="B35" s="64" t="s">
        <v>111</v>
      </c>
      <c r="C35" s="70" t="s">
        <v>97</v>
      </c>
      <c r="D35" s="70" t="s">
        <v>101</v>
      </c>
      <c r="E35" s="70" t="s">
        <v>376</v>
      </c>
      <c r="F35" s="72"/>
      <c r="G35" s="232">
        <f>SUM(G36:G38)</f>
        <v>13418</v>
      </c>
      <c r="H35" s="232">
        <f>SUM(H36:H38)</f>
        <v>13418</v>
      </c>
      <c r="K35" s="42"/>
    </row>
    <row r="36" spans="1:11" s="38" customFormat="1" ht="24.75">
      <c r="A36" s="235" t="s">
        <v>256</v>
      </c>
      <c r="B36" s="64" t="s">
        <v>111</v>
      </c>
      <c r="C36" s="64" t="s">
        <v>97</v>
      </c>
      <c r="D36" s="64" t="s">
        <v>101</v>
      </c>
      <c r="E36" s="64" t="s">
        <v>376</v>
      </c>
      <c r="F36" s="76">
        <v>120</v>
      </c>
      <c r="G36" s="238">
        <v>10800</v>
      </c>
      <c r="H36" s="238">
        <v>10800</v>
      </c>
      <c r="K36" s="42"/>
    </row>
    <row r="37" spans="1:11" s="38" customFormat="1" ht="36.75">
      <c r="A37" s="235" t="s">
        <v>258</v>
      </c>
      <c r="B37" s="64" t="s">
        <v>111</v>
      </c>
      <c r="C37" s="64" t="s">
        <v>97</v>
      </c>
      <c r="D37" s="64" t="s">
        <v>101</v>
      </c>
      <c r="E37" s="64" t="s">
        <v>376</v>
      </c>
      <c r="F37" s="76">
        <v>240</v>
      </c>
      <c r="G37" s="238">
        <v>2458</v>
      </c>
      <c r="H37" s="238">
        <v>2458</v>
      </c>
      <c r="K37" s="42"/>
    </row>
    <row r="38" spans="1:11" s="38" customFormat="1" ht="15.75">
      <c r="A38" s="235" t="s">
        <v>75</v>
      </c>
      <c r="B38" s="64" t="s">
        <v>111</v>
      </c>
      <c r="C38" s="64" t="s">
        <v>97</v>
      </c>
      <c r="D38" s="64" t="s">
        <v>101</v>
      </c>
      <c r="E38" s="64" t="s">
        <v>376</v>
      </c>
      <c r="F38" s="76">
        <v>850</v>
      </c>
      <c r="G38" s="238">
        <v>160</v>
      </c>
      <c r="H38" s="238">
        <v>160</v>
      </c>
      <c r="K38" s="42"/>
    </row>
    <row r="39" spans="1:8" s="38" customFormat="1" ht="15.75" hidden="1">
      <c r="A39" s="234" t="s">
        <v>61</v>
      </c>
      <c r="B39" s="64" t="s">
        <v>111</v>
      </c>
      <c r="C39" s="64">
        <v>100</v>
      </c>
      <c r="D39" s="64">
        <v>104</v>
      </c>
      <c r="E39" s="64" t="s">
        <v>39</v>
      </c>
      <c r="F39" s="76">
        <v>17</v>
      </c>
      <c r="G39" s="238">
        <v>0</v>
      </c>
      <c r="H39" s="238">
        <v>0</v>
      </c>
    </row>
    <row r="40" spans="1:8" s="38" customFormat="1" ht="24">
      <c r="A40" s="233" t="s">
        <v>93</v>
      </c>
      <c r="B40" s="64" t="s">
        <v>111</v>
      </c>
      <c r="C40" s="70" t="s">
        <v>97</v>
      </c>
      <c r="D40" s="70" t="s">
        <v>101</v>
      </c>
      <c r="E40" s="70" t="s">
        <v>339</v>
      </c>
      <c r="F40" s="72"/>
      <c r="G40" s="232">
        <f>G41</f>
        <v>1525</v>
      </c>
      <c r="H40" s="232">
        <f>H41</f>
        <v>1525</v>
      </c>
    </row>
    <row r="41" spans="1:8" s="38" customFormat="1" ht="24.75">
      <c r="A41" s="235" t="s">
        <v>256</v>
      </c>
      <c r="B41" s="64" t="s">
        <v>111</v>
      </c>
      <c r="C41" s="64" t="s">
        <v>97</v>
      </c>
      <c r="D41" s="64" t="s">
        <v>101</v>
      </c>
      <c r="E41" s="64" t="s">
        <v>339</v>
      </c>
      <c r="F41" s="76">
        <v>120</v>
      </c>
      <c r="G41" s="238">
        <v>1525</v>
      </c>
      <c r="H41" s="238">
        <v>1525</v>
      </c>
    </row>
    <row r="42" spans="1:8" s="38" customFormat="1" ht="50.25" customHeight="1">
      <c r="A42" s="237" t="s">
        <v>276</v>
      </c>
      <c r="B42" s="64" t="s">
        <v>111</v>
      </c>
      <c r="C42" s="70" t="s">
        <v>97</v>
      </c>
      <c r="D42" s="70" t="s">
        <v>104</v>
      </c>
      <c r="E42" s="70" t="s">
        <v>340</v>
      </c>
      <c r="F42" s="72"/>
      <c r="G42" s="232">
        <f>SUM(G43:G44)</f>
        <v>3.5</v>
      </c>
      <c r="H42" s="232">
        <f>SUM(H43:H44)</f>
        <v>3.5</v>
      </c>
    </row>
    <row r="43" spans="1:8" s="38" customFormat="1" ht="24.75">
      <c r="A43" s="235" t="s">
        <v>256</v>
      </c>
      <c r="B43" s="64" t="s">
        <v>111</v>
      </c>
      <c r="C43" s="64" t="s">
        <v>97</v>
      </c>
      <c r="D43" s="64" t="s">
        <v>104</v>
      </c>
      <c r="E43" s="64" t="s">
        <v>340</v>
      </c>
      <c r="F43" s="76">
        <v>120</v>
      </c>
      <c r="G43" s="238">
        <v>0</v>
      </c>
      <c r="H43" s="238">
        <v>0</v>
      </c>
    </row>
    <row r="44" spans="1:8" s="38" customFormat="1" ht="36.75" customHeight="1">
      <c r="A44" s="235" t="s">
        <v>258</v>
      </c>
      <c r="B44" s="64" t="s">
        <v>111</v>
      </c>
      <c r="C44" s="64" t="s">
        <v>97</v>
      </c>
      <c r="D44" s="64" t="s">
        <v>104</v>
      </c>
      <c r="E44" s="64" t="s">
        <v>340</v>
      </c>
      <c r="F44" s="76">
        <v>240</v>
      </c>
      <c r="G44" s="238">
        <v>3.5</v>
      </c>
      <c r="H44" s="238">
        <v>3.5</v>
      </c>
    </row>
    <row r="45" spans="1:8" s="38" customFormat="1" ht="24.75">
      <c r="A45" s="236" t="s">
        <v>264</v>
      </c>
      <c r="B45" s="64" t="s">
        <v>111</v>
      </c>
      <c r="C45" s="64" t="s">
        <v>97</v>
      </c>
      <c r="D45" s="64" t="s">
        <v>101</v>
      </c>
      <c r="E45" s="64" t="s">
        <v>341</v>
      </c>
      <c r="F45" s="76"/>
      <c r="G45" s="238">
        <f>G47</f>
        <v>96.7</v>
      </c>
      <c r="H45" s="238">
        <f>H47</f>
        <v>96.7</v>
      </c>
    </row>
    <row r="46" spans="1:8" s="38" customFormat="1" ht="36.75">
      <c r="A46" s="236" t="s">
        <v>265</v>
      </c>
      <c r="B46" s="64" t="s">
        <v>111</v>
      </c>
      <c r="C46" s="64" t="s">
        <v>97</v>
      </c>
      <c r="D46" s="64" t="s">
        <v>101</v>
      </c>
      <c r="E46" s="64" t="s">
        <v>342</v>
      </c>
      <c r="F46" s="76"/>
      <c r="G46" s="238">
        <f>G47</f>
        <v>96.7</v>
      </c>
      <c r="H46" s="238">
        <f>H47</f>
        <v>96.7</v>
      </c>
    </row>
    <row r="47" spans="1:8" s="38" customFormat="1" ht="15.75">
      <c r="A47" s="234" t="s">
        <v>61</v>
      </c>
      <c r="B47" s="64" t="s">
        <v>111</v>
      </c>
      <c r="C47" s="64" t="s">
        <v>97</v>
      </c>
      <c r="D47" s="64" t="s">
        <v>101</v>
      </c>
      <c r="E47" s="64" t="s">
        <v>342</v>
      </c>
      <c r="F47" s="76">
        <v>540</v>
      </c>
      <c r="G47" s="238">
        <v>96.7</v>
      </c>
      <c r="H47" s="238">
        <v>96.7</v>
      </c>
    </row>
    <row r="48" spans="1:8" s="38" customFormat="1" ht="31.5" customHeight="1" hidden="1">
      <c r="A48" s="233" t="s">
        <v>87</v>
      </c>
      <c r="B48" s="64" t="s">
        <v>111</v>
      </c>
      <c r="C48" s="70" t="s">
        <v>97</v>
      </c>
      <c r="D48" s="70" t="s">
        <v>102</v>
      </c>
      <c r="E48" s="70"/>
      <c r="F48" s="72"/>
      <c r="G48" s="232">
        <f aca="true" t="shared" si="1" ref="G48:H51">G49</f>
        <v>0</v>
      </c>
      <c r="H48" s="232">
        <f t="shared" si="1"/>
        <v>0</v>
      </c>
    </row>
    <row r="49" spans="1:8" s="38" customFormat="1" ht="17.25" customHeight="1" hidden="1">
      <c r="A49" s="234" t="s">
        <v>436</v>
      </c>
      <c r="B49" s="64" t="s">
        <v>111</v>
      </c>
      <c r="C49" s="64" t="s">
        <v>97</v>
      </c>
      <c r="D49" s="64" t="s">
        <v>102</v>
      </c>
      <c r="E49" s="64">
        <v>9000000</v>
      </c>
      <c r="F49" s="72"/>
      <c r="G49" s="238">
        <f t="shared" si="1"/>
        <v>0</v>
      </c>
      <c r="H49" s="238">
        <f t="shared" si="1"/>
        <v>0</v>
      </c>
    </row>
    <row r="50" spans="1:8" s="38" customFormat="1" ht="51.75" customHeight="1" hidden="1">
      <c r="A50" s="234" t="s">
        <v>437</v>
      </c>
      <c r="B50" s="64" t="s">
        <v>111</v>
      </c>
      <c r="C50" s="64" t="s">
        <v>97</v>
      </c>
      <c r="D50" s="64" t="s">
        <v>102</v>
      </c>
      <c r="E50" s="64">
        <v>9900000</v>
      </c>
      <c r="F50" s="72"/>
      <c r="G50" s="238">
        <f t="shared" si="1"/>
        <v>0</v>
      </c>
      <c r="H50" s="238">
        <f t="shared" si="1"/>
        <v>0</v>
      </c>
    </row>
    <row r="51" spans="1:8" s="38" customFormat="1" ht="24" hidden="1">
      <c r="A51" s="234" t="s">
        <v>96</v>
      </c>
      <c r="B51" s="64" t="s">
        <v>111</v>
      </c>
      <c r="C51" s="64" t="s">
        <v>97</v>
      </c>
      <c r="D51" s="64" t="s">
        <v>102</v>
      </c>
      <c r="E51" s="64">
        <v>9900022</v>
      </c>
      <c r="F51" s="76"/>
      <c r="G51" s="238">
        <f t="shared" si="1"/>
        <v>0</v>
      </c>
      <c r="H51" s="238">
        <f t="shared" si="1"/>
        <v>0</v>
      </c>
    </row>
    <row r="52" spans="1:8" s="38" customFormat="1" ht="33" customHeight="1" hidden="1">
      <c r="A52" s="234" t="s">
        <v>78</v>
      </c>
      <c r="B52" s="64" t="s">
        <v>111</v>
      </c>
      <c r="C52" s="64" t="s">
        <v>97</v>
      </c>
      <c r="D52" s="64" t="s">
        <v>102</v>
      </c>
      <c r="E52" s="64">
        <v>9900022</v>
      </c>
      <c r="F52" s="76">
        <v>244</v>
      </c>
      <c r="G52" s="238">
        <v>0</v>
      </c>
      <c r="H52" s="238">
        <v>0</v>
      </c>
    </row>
    <row r="53" spans="1:8" s="38" customFormat="1" ht="15.75">
      <c r="A53" s="233" t="s">
        <v>41</v>
      </c>
      <c r="B53" s="64" t="s">
        <v>111</v>
      </c>
      <c r="C53" s="70" t="s">
        <v>97</v>
      </c>
      <c r="D53" s="70" t="s">
        <v>103</v>
      </c>
      <c r="E53" s="70"/>
      <c r="F53" s="72"/>
      <c r="G53" s="232">
        <f aca="true" t="shared" si="2" ref="G53:H56">G54</f>
        <v>120</v>
      </c>
      <c r="H53" s="232">
        <f t="shared" si="2"/>
        <v>120</v>
      </c>
    </row>
    <row r="54" spans="1:8" s="38" customFormat="1" ht="24.75">
      <c r="A54" s="235" t="s">
        <v>227</v>
      </c>
      <c r="B54" s="64" t="s">
        <v>111</v>
      </c>
      <c r="C54" s="64" t="s">
        <v>97</v>
      </c>
      <c r="D54" s="64" t="s">
        <v>103</v>
      </c>
      <c r="E54" s="64" t="s">
        <v>343</v>
      </c>
      <c r="F54" s="72"/>
      <c r="G54" s="232">
        <f t="shared" si="2"/>
        <v>120</v>
      </c>
      <c r="H54" s="232">
        <f t="shared" si="2"/>
        <v>120</v>
      </c>
    </row>
    <row r="55" spans="1:8" s="38" customFormat="1" ht="36">
      <c r="A55" s="234" t="s">
        <v>437</v>
      </c>
      <c r="B55" s="64" t="s">
        <v>111</v>
      </c>
      <c r="C55" s="64" t="s">
        <v>97</v>
      </c>
      <c r="D55" s="64" t="s">
        <v>103</v>
      </c>
      <c r="E55" s="64" t="s">
        <v>346</v>
      </c>
      <c r="F55" s="72"/>
      <c r="G55" s="232">
        <f t="shared" si="2"/>
        <v>120</v>
      </c>
      <c r="H55" s="232">
        <f t="shared" si="2"/>
        <v>120</v>
      </c>
    </row>
    <row r="56" spans="1:8" s="38" customFormat="1" ht="24.75">
      <c r="A56" s="236" t="s">
        <v>277</v>
      </c>
      <c r="B56" s="64" t="s">
        <v>111</v>
      </c>
      <c r="C56" s="64" t="s">
        <v>97</v>
      </c>
      <c r="D56" s="64" t="s">
        <v>103</v>
      </c>
      <c r="E56" s="64" t="s">
        <v>377</v>
      </c>
      <c r="F56" s="76"/>
      <c r="G56" s="238">
        <f t="shared" si="2"/>
        <v>120</v>
      </c>
      <c r="H56" s="238">
        <f t="shared" si="2"/>
        <v>120</v>
      </c>
    </row>
    <row r="57" spans="1:8" s="38" customFormat="1" ht="15.75">
      <c r="A57" s="234" t="s">
        <v>95</v>
      </c>
      <c r="B57" s="64" t="s">
        <v>111</v>
      </c>
      <c r="C57" s="64" t="s">
        <v>97</v>
      </c>
      <c r="D57" s="64" t="s">
        <v>103</v>
      </c>
      <c r="E57" s="64" t="s">
        <v>377</v>
      </c>
      <c r="F57" s="76">
        <v>870</v>
      </c>
      <c r="G57" s="238">
        <v>120</v>
      </c>
      <c r="H57" s="238">
        <v>120</v>
      </c>
    </row>
    <row r="58" spans="1:8" s="38" customFormat="1" ht="19.5" customHeight="1" hidden="1">
      <c r="A58" s="233" t="s">
        <v>71</v>
      </c>
      <c r="B58" s="64" t="s">
        <v>111</v>
      </c>
      <c r="C58" s="70" t="s">
        <v>97</v>
      </c>
      <c r="D58" s="70" t="s">
        <v>104</v>
      </c>
      <c r="E58" s="70"/>
      <c r="F58" s="72"/>
      <c r="G58" s="232">
        <f aca="true" t="shared" si="3" ref="G58:H61">G59</f>
        <v>0</v>
      </c>
      <c r="H58" s="232">
        <f t="shared" si="3"/>
        <v>0</v>
      </c>
    </row>
    <row r="59" spans="1:8" s="38" customFormat="1" ht="15.75" hidden="1">
      <c r="A59" s="234" t="s">
        <v>436</v>
      </c>
      <c r="B59" s="64" t="s">
        <v>111</v>
      </c>
      <c r="C59" s="64" t="s">
        <v>97</v>
      </c>
      <c r="D59" s="64" t="s">
        <v>104</v>
      </c>
      <c r="E59" s="64" t="s">
        <v>343</v>
      </c>
      <c r="F59" s="72"/>
      <c r="G59" s="238">
        <f t="shared" si="3"/>
        <v>0</v>
      </c>
      <c r="H59" s="238">
        <f t="shared" si="3"/>
        <v>0</v>
      </c>
    </row>
    <row r="60" spans="1:8" s="38" customFormat="1" ht="36" hidden="1">
      <c r="A60" s="234" t="s">
        <v>437</v>
      </c>
      <c r="B60" s="64" t="s">
        <v>111</v>
      </c>
      <c r="C60" s="64" t="s">
        <v>97</v>
      </c>
      <c r="D60" s="64" t="s">
        <v>104</v>
      </c>
      <c r="E60" s="64" t="s">
        <v>346</v>
      </c>
      <c r="F60" s="72"/>
      <c r="G60" s="238">
        <f t="shared" si="3"/>
        <v>0</v>
      </c>
      <c r="H60" s="238">
        <f t="shared" si="3"/>
        <v>0</v>
      </c>
    </row>
    <row r="61" spans="1:8" s="38" customFormat="1" ht="24.75" hidden="1">
      <c r="A61" s="236" t="s">
        <v>274</v>
      </c>
      <c r="B61" s="64" t="s">
        <v>111</v>
      </c>
      <c r="C61" s="64" t="s">
        <v>97</v>
      </c>
      <c r="D61" s="64" t="s">
        <v>104</v>
      </c>
      <c r="E61" s="64" t="s">
        <v>378</v>
      </c>
      <c r="F61" s="76"/>
      <c r="G61" s="238">
        <f t="shared" si="3"/>
        <v>0</v>
      </c>
      <c r="H61" s="238">
        <f t="shared" si="3"/>
        <v>0</v>
      </c>
    </row>
    <row r="62" spans="1:8" s="38" customFormat="1" ht="33" customHeight="1" hidden="1">
      <c r="A62" s="234" t="s">
        <v>78</v>
      </c>
      <c r="B62" s="64" t="s">
        <v>111</v>
      </c>
      <c r="C62" s="64" t="s">
        <v>97</v>
      </c>
      <c r="D62" s="64" t="s">
        <v>104</v>
      </c>
      <c r="E62" s="64" t="s">
        <v>378</v>
      </c>
      <c r="F62" s="76">
        <v>244</v>
      </c>
      <c r="G62" s="238">
        <v>0</v>
      </c>
      <c r="H62" s="238">
        <v>0</v>
      </c>
    </row>
    <row r="63" spans="1:8" s="38" customFormat="1" ht="12.75" customHeight="1">
      <c r="A63" s="233" t="s">
        <v>71</v>
      </c>
      <c r="B63" s="70" t="s">
        <v>111</v>
      </c>
      <c r="C63" s="70" t="s">
        <v>97</v>
      </c>
      <c r="D63" s="70" t="s">
        <v>104</v>
      </c>
      <c r="E63" s="70" t="s">
        <v>378</v>
      </c>
      <c r="F63" s="72">
        <v>800</v>
      </c>
      <c r="G63" s="232">
        <f>G64+G65+G42</f>
        <v>1203.5</v>
      </c>
      <c r="H63" s="232">
        <f>H64+H65+H42</f>
        <v>1203.5</v>
      </c>
    </row>
    <row r="64" spans="1:8" s="38" customFormat="1" ht="50.25" customHeight="1">
      <c r="A64" s="234" t="s">
        <v>421</v>
      </c>
      <c r="B64" s="64" t="s">
        <v>111</v>
      </c>
      <c r="C64" s="64" t="s">
        <v>97</v>
      </c>
      <c r="D64" s="64" t="s">
        <v>104</v>
      </c>
      <c r="E64" s="64" t="s">
        <v>378</v>
      </c>
      <c r="F64" s="76">
        <v>830</v>
      </c>
      <c r="G64" s="238">
        <v>1000</v>
      </c>
      <c r="H64" s="238">
        <v>1000</v>
      </c>
    </row>
    <row r="65" spans="1:8" s="38" customFormat="1" ht="50.25" customHeight="1">
      <c r="A65" s="446" t="s">
        <v>421</v>
      </c>
      <c r="B65" s="436" t="s">
        <v>111</v>
      </c>
      <c r="C65" s="436" t="s">
        <v>97</v>
      </c>
      <c r="D65" s="442" t="s">
        <v>104</v>
      </c>
      <c r="E65" s="436" t="s">
        <v>378</v>
      </c>
      <c r="F65" s="448">
        <v>850</v>
      </c>
      <c r="G65" s="447">
        <v>200</v>
      </c>
      <c r="H65" s="238">
        <v>200</v>
      </c>
    </row>
    <row r="66" spans="1:8" s="38" customFormat="1" ht="15.75">
      <c r="A66" s="233" t="s">
        <v>42</v>
      </c>
      <c r="B66" s="64" t="s">
        <v>111</v>
      </c>
      <c r="C66" s="70" t="s">
        <v>99</v>
      </c>
      <c r="D66" s="64" t="s">
        <v>98</v>
      </c>
      <c r="E66" s="64"/>
      <c r="F66" s="76"/>
      <c r="G66" s="232">
        <f aca="true" t="shared" si="4" ref="G66:H69">G67</f>
        <v>271.6</v>
      </c>
      <c r="H66" s="232">
        <f t="shared" si="4"/>
        <v>285.8</v>
      </c>
    </row>
    <row r="67" spans="1:8" s="38" customFormat="1" ht="24">
      <c r="A67" s="233" t="s">
        <v>43</v>
      </c>
      <c r="B67" s="64" t="s">
        <v>111</v>
      </c>
      <c r="C67" s="70" t="s">
        <v>99</v>
      </c>
      <c r="D67" s="70" t="s">
        <v>100</v>
      </c>
      <c r="E67" s="70"/>
      <c r="F67" s="72" t="s">
        <v>68</v>
      </c>
      <c r="G67" s="232">
        <f t="shared" si="4"/>
        <v>271.6</v>
      </c>
      <c r="H67" s="232">
        <f t="shared" si="4"/>
        <v>285.8</v>
      </c>
    </row>
    <row r="68" spans="1:8" s="38" customFormat="1" ht="24.75">
      <c r="A68" s="235" t="s">
        <v>227</v>
      </c>
      <c r="B68" s="64" t="s">
        <v>111</v>
      </c>
      <c r="C68" s="64" t="s">
        <v>99</v>
      </c>
      <c r="D68" s="64" t="s">
        <v>100</v>
      </c>
      <c r="E68" s="64" t="s">
        <v>343</v>
      </c>
      <c r="F68" s="72"/>
      <c r="G68" s="238">
        <f t="shared" si="4"/>
        <v>271.6</v>
      </c>
      <c r="H68" s="238">
        <f t="shared" si="4"/>
        <v>285.8</v>
      </c>
    </row>
    <row r="69" spans="1:8" s="38" customFormat="1" ht="36">
      <c r="A69" s="234" t="s">
        <v>437</v>
      </c>
      <c r="B69" s="64" t="s">
        <v>111</v>
      </c>
      <c r="C69" s="64" t="s">
        <v>99</v>
      </c>
      <c r="D69" s="64" t="s">
        <v>100</v>
      </c>
      <c r="E69" s="64" t="s">
        <v>346</v>
      </c>
      <c r="F69" s="72"/>
      <c r="G69" s="238">
        <f t="shared" si="4"/>
        <v>271.6</v>
      </c>
      <c r="H69" s="238">
        <f t="shared" si="4"/>
        <v>285.8</v>
      </c>
    </row>
    <row r="70" spans="1:8" s="38" customFormat="1" ht="48.75" customHeight="1">
      <c r="A70" s="239" t="s">
        <v>458</v>
      </c>
      <c r="B70" s="64" t="s">
        <v>111</v>
      </c>
      <c r="C70" s="64" t="s">
        <v>99</v>
      </c>
      <c r="D70" s="64" t="s">
        <v>100</v>
      </c>
      <c r="E70" s="64" t="s">
        <v>379</v>
      </c>
      <c r="F70" s="72"/>
      <c r="G70" s="238">
        <f>SUM(G71:G72)</f>
        <v>271.6</v>
      </c>
      <c r="H70" s="238">
        <f>SUM(H71:H72)</f>
        <v>285.8</v>
      </c>
    </row>
    <row r="71" spans="1:8" s="38" customFormat="1" ht="27" customHeight="1">
      <c r="A71" s="235" t="s">
        <v>256</v>
      </c>
      <c r="B71" s="64" t="s">
        <v>111</v>
      </c>
      <c r="C71" s="64" t="s">
        <v>99</v>
      </c>
      <c r="D71" s="64" t="s">
        <v>100</v>
      </c>
      <c r="E71" s="64" t="s">
        <v>379</v>
      </c>
      <c r="F71" s="76">
        <v>120</v>
      </c>
      <c r="G71" s="238">
        <v>271.6</v>
      </c>
      <c r="H71" s="238">
        <v>285.8</v>
      </c>
    </row>
    <row r="72" spans="1:8" s="38" customFormat="1" ht="45" customHeight="1">
      <c r="A72" s="235" t="s">
        <v>258</v>
      </c>
      <c r="B72" s="64" t="s">
        <v>111</v>
      </c>
      <c r="C72" s="64" t="s">
        <v>99</v>
      </c>
      <c r="D72" s="64" t="s">
        <v>100</v>
      </c>
      <c r="E72" s="64" t="s">
        <v>379</v>
      </c>
      <c r="F72" s="76">
        <v>240</v>
      </c>
      <c r="G72" s="240">
        <v>0</v>
      </c>
      <c r="H72" s="240">
        <v>0</v>
      </c>
    </row>
    <row r="73" spans="1:8" s="38" customFormat="1" ht="24">
      <c r="A73" s="233" t="s">
        <v>44</v>
      </c>
      <c r="B73" s="64" t="s">
        <v>111</v>
      </c>
      <c r="C73" s="70" t="s">
        <v>100</v>
      </c>
      <c r="D73" s="64" t="s">
        <v>98</v>
      </c>
      <c r="E73" s="64"/>
      <c r="F73" s="76"/>
      <c r="G73" s="232">
        <f aca="true" t="shared" si="5" ref="G73:H75">G74</f>
        <v>155</v>
      </c>
      <c r="H73" s="232">
        <f t="shared" si="5"/>
        <v>155</v>
      </c>
    </row>
    <row r="74" spans="1:8" s="38" customFormat="1" ht="48">
      <c r="A74" s="233" t="s">
        <v>45</v>
      </c>
      <c r="B74" s="64" t="s">
        <v>111</v>
      </c>
      <c r="C74" s="70" t="s">
        <v>100</v>
      </c>
      <c r="D74" s="70" t="s">
        <v>105</v>
      </c>
      <c r="E74" s="70"/>
      <c r="F74" s="72"/>
      <c r="G74" s="232">
        <f t="shared" si="5"/>
        <v>155</v>
      </c>
      <c r="H74" s="232">
        <f t="shared" si="5"/>
        <v>155</v>
      </c>
    </row>
    <row r="75" spans="1:8" s="38" customFormat="1" ht="42" customHeight="1">
      <c r="A75" s="241" t="s">
        <v>278</v>
      </c>
      <c r="B75" s="64" t="s">
        <v>111</v>
      </c>
      <c r="C75" s="70" t="s">
        <v>100</v>
      </c>
      <c r="D75" s="70" t="s">
        <v>105</v>
      </c>
      <c r="E75" s="64" t="s">
        <v>336</v>
      </c>
      <c r="F75" s="72"/>
      <c r="G75" s="238">
        <f t="shared" si="5"/>
        <v>155</v>
      </c>
      <c r="H75" s="238">
        <f t="shared" si="5"/>
        <v>155</v>
      </c>
    </row>
    <row r="76" spans="1:8" s="38" customFormat="1" ht="36" customHeight="1">
      <c r="A76" s="233" t="s">
        <v>268</v>
      </c>
      <c r="B76" s="64" t="s">
        <v>111</v>
      </c>
      <c r="C76" s="64" t="s">
        <v>100</v>
      </c>
      <c r="D76" s="64" t="s">
        <v>105</v>
      </c>
      <c r="E76" s="64" t="s">
        <v>344</v>
      </c>
      <c r="F76" s="72"/>
      <c r="G76" s="238">
        <f>G77+G79</f>
        <v>155</v>
      </c>
      <c r="H76" s="238">
        <f>H77+H79</f>
        <v>155</v>
      </c>
    </row>
    <row r="77" spans="1:8" s="38" customFormat="1" ht="57" customHeight="1">
      <c r="A77" s="234" t="s">
        <v>417</v>
      </c>
      <c r="B77" s="64" t="s">
        <v>111</v>
      </c>
      <c r="C77" s="64" t="s">
        <v>100</v>
      </c>
      <c r="D77" s="64" t="s">
        <v>105</v>
      </c>
      <c r="E77" s="64" t="s">
        <v>345</v>
      </c>
      <c r="F77" s="76"/>
      <c r="G77" s="238">
        <f>G78</f>
        <v>155</v>
      </c>
      <c r="H77" s="238">
        <f>H78</f>
        <v>155</v>
      </c>
    </row>
    <row r="78" spans="1:8" s="38" customFormat="1" ht="36" customHeight="1">
      <c r="A78" s="235" t="s">
        <v>258</v>
      </c>
      <c r="B78" s="64" t="s">
        <v>111</v>
      </c>
      <c r="C78" s="64" t="s">
        <v>100</v>
      </c>
      <c r="D78" s="64" t="s">
        <v>105</v>
      </c>
      <c r="E78" s="64" t="s">
        <v>345</v>
      </c>
      <c r="F78" s="76">
        <v>240</v>
      </c>
      <c r="G78" s="238">
        <v>155</v>
      </c>
      <c r="H78" s="238">
        <v>155</v>
      </c>
    </row>
    <row r="79" spans="1:8" s="38" customFormat="1" ht="24.75" hidden="1">
      <c r="A79" s="235" t="s">
        <v>227</v>
      </c>
      <c r="B79" s="64" t="s">
        <v>111</v>
      </c>
      <c r="C79" s="64" t="s">
        <v>100</v>
      </c>
      <c r="D79" s="64" t="s">
        <v>105</v>
      </c>
      <c r="E79" s="64" t="s">
        <v>346</v>
      </c>
      <c r="F79" s="76"/>
      <c r="G79" s="238">
        <f>G80</f>
        <v>0</v>
      </c>
      <c r="H79" s="238">
        <f>H80</f>
        <v>0</v>
      </c>
    </row>
    <row r="80" spans="1:8" s="38" customFormat="1" ht="24.75" hidden="1">
      <c r="A80" s="236" t="s">
        <v>264</v>
      </c>
      <c r="B80" s="64" t="s">
        <v>111</v>
      </c>
      <c r="C80" s="64" t="s">
        <v>100</v>
      </c>
      <c r="D80" s="64" t="s">
        <v>105</v>
      </c>
      <c r="E80" s="64" t="s">
        <v>341</v>
      </c>
      <c r="F80" s="76"/>
      <c r="G80" s="238">
        <f>G82</f>
        <v>0</v>
      </c>
      <c r="H80" s="238">
        <f>H82</f>
        <v>0</v>
      </c>
    </row>
    <row r="81" spans="1:8" s="38" customFormat="1" ht="96.75" customHeight="1" hidden="1">
      <c r="A81" s="236" t="s">
        <v>453</v>
      </c>
      <c r="B81" s="64" t="s">
        <v>111</v>
      </c>
      <c r="C81" s="64" t="s">
        <v>100</v>
      </c>
      <c r="D81" s="64" t="s">
        <v>105</v>
      </c>
      <c r="E81" s="64" t="s">
        <v>347</v>
      </c>
      <c r="F81" s="76"/>
      <c r="G81" s="238">
        <f>G82</f>
        <v>0</v>
      </c>
      <c r="H81" s="238">
        <f>H82</f>
        <v>0</v>
      </c>
    </row>
    <row r="82" spans="1:8" s="38" customFormat="1" ht="15.75" hidden="1">
      <c r="A82" s="234" t="s">
        <v>61</v>
      </c>
      <c r="B82" s="64" t="s">
        <v>111</v>
      </c>
      <c r="C82" s="64" t="s">
        <v>100</v>
      </c>
      <c r="D82" s="64" t="s">
        <v>105</v>
      </c>
      <c r="E82" s="64" t="s">
        <v>347</v>
      </c>
      <c r="F82" s="76">
        <v>540</v>
      </c>
      <c r="G82" s="238">
        <v>0</v>
      </c>
      <c r="H82" s="238">
        <v>0</v>
      </c>
    </row>
    <row r="83" spans="1:8" s="38" customFormat="1" ht="15.75">
      <c r="A83" s="233" t="s">
        <v>46</v>
      </c>
      <c r="B83" s="64" t="s">
        <v>111</v>
      </c>
      <c r="C83" s="70" t="s">
        <v>101</v>
      </c>
      <c r="D83" s="64" t="s">
        <v>98</v>
      </c>
      <c r="E83" s="64"/>
      <c r="F83" s="76"/>
      <c r="G83" s="232">
        <f>G84+G89+G103</f>
        <v>6393.7</v>
      </c>
      <c r="H83" s="232">
        <f>H84+H89+H103</f>
        <v>6393.7</v>
      </c>
    </row>
    <row r="84" spans="1:8" s="38" customFormat="1" ht="15.75" hidden="1">
      <c r="A84" s="233" t="s">
        <v>47</v>
      </c>
      <c r="B84" s="64" t="s">
        <v>111</v>
      </c>
      <c r="C84" s="70" t="s">
        <v>101</v>
      </c>
      <c r="D84" s="70" t="s">
        <v>99</v>
      </c>
      <c r="E84" s="70"/>
      <c r="F84" s="72"/>
      <c r="G84" s="232">
        <f aca="true" t="shared" si="6" ref="G84:H87">G85</f>
        <v>0</v>
      </c>
      <c r="H84" s="232">
        <f t="shared" si="6"/>
        <v>0</v>
      </c>
    </row>
    <row r="85" spans="1:8" s="38" customFormat="1" ht="36.75" hidden="1">
      <c r="A85" s="241" t="s">
        <v>221</v>
      </c>
      <c r="B85" s="64" t="s">
        <v>111</v>
      </c>
      <c r="C85" s="64" t="s">
        <v>101</v>
      </c>
      <c r="D85" s="64" t="s">
        <v>99</v>
      </c>
      <c r="E85" s="64">
        <v>9000000</v>
      </c>
      <c r="F85" s="72"/>
      <c r="G85" s="238">
        <f t="shared" si="6"/>
        <v>0</v>
      </c>
      <c r="H85" s="238">
        <f t="shared" si="6"/>
        <v>0</v>
      </c>
    </row>
    <row r="86" spans="1:8" s="38" customFormat="1" ht="36" hidden="1">
      <c r="A86" s="234" t="s">
        <v>437</v>
      </c>
      <c r="B86" s="64" t="s">
        <v>111</v>
      </c>
      <c r="C86" s="64" t="s">
        <v>101</v>
      </c>
      <c r="D86" s="64" t="s">
        <v>99</v>
      </c>
      <c r="E86" s="64">
        <v>9900000</v>
      </c>
      <c r="F86" s="72"/>
      <c r="G86" s="238">
        <f t="shared" si="6"/>
        <v>0</v>
      </c>
      <c r="H86" s="238">
        <f t="shared" si="6"/>
        <v>0</v>
      </c>
    </row>
    <row r="87" spans="1:8" s="38" customFormat="1" ht="31.5" customHeight="1" hidden="1">
      <c r="A87" s="234" t="s">
        <v>455</v>
      </c>
      <c r="B87" s="64" t="s">
        <v>111</v>
      </c>
      <c r="C87" s="64" t="s">
        <v>101</v>
      </c>
      <c r="D87" s="64" t="s">
        <v>99</v>
      </c>
      <c r="E87" s="64">
        <v>9908022</v>
      </c>
      <c r="F87" s="76"/>
      <c r="G87" s="238">
        <f t="shared" si="6"/>
        <v>0</v>
      </c>
      <c r="H87" s="238">
        <f t="shared" si="6"/>
        <v>0</v>
      </c>
    </row>
    <row r="88" spans="1:8" s="38" customFormat="1" ht="15.75" hidden="1">
      <c r="A88" s="234" t="s">
        <v>48</v>
      </c>
      <c r="B88" s="64" t="s">
        <v>111</v>
      </c>
      <c r="C88" s="64" t="s">
        <v>101</v>
      </c>
      <c r="D88" s="64" t="s">
        <v>99</v>
      </c>
      <c r="E88" s="64">
        <v>9908022</v>
      </c>
      <c r="F88" s="76">
        <v>810</v>
      </c>
      <c r="G88" s="238">
        <v>0</v>
      </c>
      <c r="H88" s="238">
        <v>0</v>
      </c>
    </row>
    <row r="89" spans="1:8" s="38" customFormat="1" ht="13.5" customHeight="1">
      <c r="A89" s="233" t="s">
        <v>70</v>
      </c>
      <c r="B89" s="64" t="s">
        <v>111</v>
      </c>
      <c r="C89" s="70" t="s">
        <v>101</v>
      </c>
      <c r="D89" s="70" t="s">
        <v>105</v>
      </c>
      <c r="E89" s="70"/>
      <c r="F89" s="72"/>
      <c r="G89" s="232">
        <f>G90</f>
        <v>5943.7</v>
      </c>
      <c r="H89" s="232">
        <f>H90</f>
        <v>5943.7</v>
      </c>
    </row>
    <row r="90" spans="1:8" s="38" customFormat="1" ht="38.25" customHeight="1">
      <c r="A90" s="241" t="s">
        <v>278</v>
      </c>
      <c r="B90" s="64" t="s">
        <v>111</v>
      </c>
      <c r="C90" s="64" t="s">
        <v>101</v>
      </c>
      <c r="D90" s="64" t="s">
        <v>105</v>
      </c>
      <c r="E90" s="64" t="s">
        <v>336</v>
      </c>
      <c r="F90" s="72"/>
      <c r="G90" s="238">
        <f>G91</f>
        <v>5943.7</v>
      </c>
      <c r="H90" s="238">
        <f>H91</f>
        <v>5943.7</v>
      </c>
    </row>
    <row r="91" spans="1:8" s="38" customFormat="1" ht="25.5" customHeight="1">
      <c r="A91" s="233" t="s">
        <v>223</v>
      </c>
      <c r="B91" s="64" t="s">
        <v>111</v>
      </c>
      <c r="C91" s="64" t="s">
        <v>101</v>
      </c>
      <c r="D91" s="64" t="s">
        <v>105</v>
      </c>
      <c r="E91" s="64" t="s">
        <v>348</v>
      </c>
      <c r="F91" s="72"/>
      <c r="G91" s="238">
        <f>G98+G102+G101</f>
        <v>5943.7</v>
      </c>
      <c r="H91" s="238">
        <f>H98+H102+H101</f>
        <v>5943.7</v>
      </c>
    </row>
    <row r="92" spans="1:8" s="38" customFormat="1" ht="36.75" hidden="1">
      <c r="A92" s="236" t="s">
        <v>224</v>
      </c>
      <c r="B92" s="64" t="s">
        <v>111</v>
      </c>
      <c r="C92" s="64" t="s">
        <v>101</v>
      </c>
      <c r="D92" s="64" t="s">
        <v>105</v>
      </c>
      <c r="E92" s="64">
        <v>9907014</v>
      </c>
      <c r="F92" s="72"/>
      <c r="G92" s="238">
        <f>G93</f>
        <v>0</v>
      </c>
      <c r="H92" s="238">
        <f>H93</f>
        <v>0</v>
      </c>
    </row>
    <row r="93" spans="1:8" s="38" customFormat="1" ht="37.5" customHeight="1" hidden="1">
      <c r="A93" s="233" t="s">
        <v>223</v>
      </c>
      <c r="B93" s="64" t="s">
        <v>111</v>
      </c>
      <c r="C93" s="64" t="s">
        <v>101</v>
      </c>
      <c r="D93" s="64" t="s">
        <v>105</v>
      </c>
      <c r="E93" s="64">
        <v>9907014</v>
      </c>
      <c r="F93" s="76">
        <v>244</v>
      </c>
      <c r="G93" s="238">
        <v>0</v>
      </c>
      <c r="H93" s="238">
        <v>0</v>
      </c>
    </row>
    <row r="94" spans="1:8" s="38" customFormat="1" ht="36.75" hidden="1">
      <c r="A94" s="236" t="s">
        <v>224</v>
      </c>
      <c r="B94" s="64" t="s">
        <v>111</v>
      </c>
      <c r="C94" s="64" t="s">
        <v>101</v>
      </c>
      <c r="D94" s="64" t="s">
        <v>105</v>
      </c>
      <c r="E94" s="64">
        <v>9907088</v>
      </c>
      <c r="F94" s="72"/>
      <c r="G94" s="238">
        <f>G95</f>
        <v>0</v>
      </c>
      <c r="H94" s="238">
        <f>H95</f>
        <v>0</v>
      </c>
    </row>
    <row r="95" spans="1:8" s="38" customFormat="1" ht="39.75" customHeight="1" hidden="1">
      <c r="A95" s="233" t="s">
        <v>223</v>
      </c>
      <c r="B95" s="64" t="s">
        <v>111</v>
      </c>
      <c r="C95" s="64" t="s">
        <v>101</v>
      </c>
      <c r="D95" s="64" t="s">
        <v>105</v>
      </c>
      <c r="E95" s="64">
        <v>9907088</v>
      </c>
      <c r="F95" s="76">
        <v>244</v>
      </c>
      <c r="G95" s="238">
        <v>0</v>
      </c>
      <c r="H95" s="238">
        <v>0</v>
      </c>
    </row>
    <row r="96" spans="1:8" s="38" customFormat="1" ht="36.75" hidden="1">
      <c r="A96" s="236" t="s">
        <v>224</v>
      </c>
      <c r="B96" s="64" t="s">
        <v>111</v>
      </c>
      <c r="C96" s="64" t="s">
        <v>101</v>
      </c>
      <c r="D96" s="64" t="s">
        <v>105</v>
      </c>
      <c r="E96" s="64">
        <v>9907420</v>
      </c>
      <c r="F96" s="72"/>
      <c r="G96" s="238">
        <f>G97</f>
        <v>0</v>
      </c>
      <c r="H96" s="238">
        <f>H97</f>
        <v>0</v>
      </c>
    </row>
    <row r="97" spans="1:8" s="38" customFormat="1" ht="39.75" customHeight="1" hidden="1">
      <c r="A97" s="233" t="s">
        <v>223</v>
      </c>
      <c r="B97" s="64" t="s">
        <v>111</v>
      </c>
      <c r="C97" s="64" t="s">
        <v>101</v>
      </c>
      <c r="D97" s="64" t="s">
        <v>105</v>
      </c>
      <c r="E97" s="64">
        <v>9907420</v>
      </c>
      <c r="F97" s="76">
        <v>244</v>
      </c>
      <c r="G97" s="238">
        <v>0</v>
      </c>
      <c r="H97" s="238">
        <v>0</v>
      </c>
    </row>
    <row r="98" spans="1:8" s="38" customFormat="1" ht="61.5" customHeight="1">
      <c r="A98" s="236" t="s">
        <v>402</v>
      </c>
      <c r="B98" s="64" t="s">
        <v>111</v>
      </c>
      <c r="C98" s="64" t="s">
        <v>101</v>
      </c>
      <c r="D98" s="64" t="s">
        <v>105</v>
      </c>
      <c r="E98" s="64" t="s">
        <v>349</v>
      </c>
      <c r="F98" s="76"/>
      <c r="G98" s="238">
        <f>G99</f>
        <v>4053.4</v>
      </c>
      <c r="H98" s="238">
        <f>H99</f>
        <v>4053.4</v>
      </c>
    </row>
    <row r="99" spans="1:12" s="38" customFormat="1" ht="36.75" customHeight="1">
      <c r="A99" s="235" t="s">
        <v>258</v>
      </c>
      <c r="B99" s="64" t="s">
        <v>111</v>
      </c>
      <c r="C99" s="64" t="s">
        <v>101</v>
      </c>
      <c r="D99" s="64" t="s">
        <v>105</v>
      </c>
      <c r="E99" s="64" t="s">
        <v>349</v>
      </c>
      <c r="F99" s="76">
        <v>240</v>
      </c>
      <c r="G99" s="238">
        <v>4053.4</v>
      </c>
      <c r="H99" s="238">
        <v>4053.4</v>
      </c>
      <c r="L99" s="38" t="s">
        <v>74</v>
      </c>
    </row>
    <row r="100" spans="1:8" s="38" customFormat="1" ht="83.25" customHeight="1" hidden="1">
      <c r="A100" s="242" t="s">
        <v>118</v>
      </c>
      <c r="B100" s="64" t="s">
        <v>111</v>
      </c>
      <c r="C100" s="64" t="s">
        <v>101</v>
      </c>
      <c r="D100" s="64" t="s">
        <v>105</v>
      </c>
      <c r="E100" s="64">
        <v>9901005</v>
      </c>
      <c r="F100" s="76"/>
      <c r="G100" s="238" t="e">
        <f>#REF!</f>
        <v>#REF!</v>
      </c>
      <c r="H100" s="238" t="e">
        <f>#REF!</f>
        <v>#REF!</v>
      </c>
    </row>
    <row r="101" spans="1:8" s="38" customFormat="1" ht="39.75" customHeight="1">
      <c r="A101" s="235" t="s">
        <v>258</v>
      </c>
      <c r="B101" s="64" t="s">
        <v>111</v>
      </c>
      <c r="C101" s="64" t="s">
        <v>101</v>
      </c>
      <c r="D101" s="64" t="s">
        <v>105</v>
      </c>
      <c r="E101" s="64" t="s">
        <v>20</v>
      </c>
      <c r="F101" s="76">
        <v>240</v>
      </c>
      <c r="G101" s="238">
        <v>1890.3</v>
      </c>
      <c r="H101" s="238">
        <v>1890.3</v>
      </c>
    </row>
    <row r="102" spans="1:8" s="38" customFormat="1" ht="64.5" customHeight="1">
      <c r="A102" s="236" t="s">
        <v>402</v>
      </c>
      <c r="B102" s="64" t="s">
        <v>111</v>
      </c>
      <c r="C102" s="64" t="s">
        <v>101</v>
      </c>
      <c r="D102" s="64" t="s">
        <v>105</v>
      </c>
      <c r="E102" s="64" t="s">
        <v>20</v>
      </c>
      <c r="F102" s="76">
        <v>240</v>
      </c>
      <c r="G102" s="238">
        <v>0</v>
      </c>
      <c r="H102" s="238">
        <v>0</v>
      </c>
    </row>
    <row r="103" spans="1:8" s="38" customFormat="1" ht="24">
      <c r="A103" s="233" t="s">
        <v>49</v>
      </c>
      <c r="B103" s="64" t="s">
        <v>111</v>
      </c>
      <c r="C103" s="70" t="s">
        <v>101</v>
      </c>
      <c r="D103" s="70" t="s">
        <v>107</v>
      </c>
      <c r="E103" s="70"/>
      <c r="F103" s="72"/>
      <c r="G103" s="232">
        <f aca="true" t="shared" si="7" ref="G103:H106">G104</f>
        <v>450</v>
      </c>
      <c r="H103" s="232">
        <f t="shared" si="7"/>
        <v>450</v>
      </c>
    </row>
    <row r="104" spans="1:8" s="38" customFormat="1" ht="24.75">
      <c r="A104" s="243" t="s">
        <v>227</v>
      </c>
      <c r="B104" s="64" t="s">
        <v>111</v>
      </c>
      <c r="C104" s="64" t="s">
        <v>101</v>
      </c>
      <c r="D104" s="64" t="s">
        <v>107</v>
      </c>
      <c r="E104" s="64" t="s">
        <v>346</v>
      </c>
      <c r="F104" s="72"/>
      <c r="G104" s="238">
        <f t="shared" si="7"/>
        <v>450</v>
      </c>
      <c r="H104" s="238">
        <f t="shared" si="7"/>
        <v>450</v>
      </c>
    </row>
    <row r="105" spans="1:8" s="38" customFormat="1" ht="37.5" customHeight="1">
      <c r="A105" s="233" t="s">
        <v>257</v>
      </c>
      <c r="B105" s="64" t="s">
        <v>111</v>
      </c>
      <c r="C105" s="64" t="s">
        <v>101</v>
      </c>
      <c r="D105" s="64" t="s">
        <v>107</v>
      </c>
      <c r="E105" s="64" t="s">
        <v>346</v>
      </c>
      <c r="F105" s="72"/>
      <c r="G105" s="238">
        <f t="shared" si="7"/>
        <v>450</v>
      </c>
      <c r="H105" s="238">
        <f t="shared" si="7"/>
        <v>450</v>
      </c>
    </row>
    <row r="106" spans="1:8" s="38" customFormat="1" ht="26.25" customHeight="1">
      <c r="A106" s="244" t="s">
        <v>282</v>
      </c>
      <c r="B106" s="64" t="s">
        <v>111</v>
      </c>
      <c r="C106" s="64" t="s">
        <v>101</v>
      </c>
      <c r="D106" s="64" t="s">
        <v>107</v>
      </c>
      <c r="E106" s="64" t="s">
        <v>350</v>
      </c>
      <c r="F106" s="76"/>
      <c r="G106" s="238">
        <f t="shared" si="7"/>
        <v>450</v>
      </c>
      <c r="H106" s="238">
        <f t="shared" si="7"/>
        <v>450</v>
      </c>
    </row>
    <row r="107" spans="1:8" s="38" customFormat="1" ht="36.75">
      <c r="A107" s="235" t="s">
        <v>258</v>
      </c>
      <c r="B107" s="64" t="s">
        <v>111</v>
      </c>
      <c r="C107" s="64" t="s">
        <v>101</v>
      </c>
      <c r="D107" s="64" t="s">
        <v>107</v>
      </c>
      <c r="E107" s="64" t="s">
        <v>350</v>
      </c>
      <c r="F107" s="76">
        <v>240</v>
      </c>
      <c r="G107" s="238">
        <v>450</v>
      </c>
      <c r="H107" s="238">
        <v>450</v>
      </c>
    </row>
    <row r="108" spans="1:8" s="38" customFormat="1" ht="15.75">
      <c r="A108" s="233" t="s">
        <v>50</v>
      </c>
      <c r="B108" s="64" t="s">
        <v>111</v>
      </c>
      <c r="C108" s="70" t="s">
        <v>106</v>
      </c>
      <c r="D108" s="70" t="s">
        <v>98</v>
      </c>
      <c r="E108" s="64"/>
      <c r="F108" s="76"/>
      <c r="G108" s="232">
        <f>G109+G128+G152</f>
        <v>23190.2</v>
      </c>
      <c r="H108" s="232">
        <f>H109+H128+H152</f>
        <v>20984.8</v>
      </c>
    </row>
    <row r="109" spans="1:8" s="38" customFormat="1" ht="15.75">
      <c r="A109" s="233" t="s">
        <v>51</v>
      </c>
      <c r="B109" s="64" t="s">
        <v>111</v>
      </c>
      <c r="C109" s="70" t="s">
        <v>106</v>
      </c>
      <c r="D109" s="70" t="s">
        <v>97</v>
      </c>
      <c r="E109" s="70"/>
      <c r="F109" s="72"/>
      <c r="G109" s="232">
        <f>G120+G124</f>
        <v>1830</v>
      </c>
      <c r="H109" s="232">
        <f>H120+H124</f>
        <v>1830</v>
      </c>
    </row>
    <row r="110" spans="1:8" s="38" customFormat="1" ht="96" hidden="1">
      <c r="A110" s="245" t="s">
        <v>66</v>
      </c>
      <c r="B110" s="64" t="s">
        <v>111</v>
      </c>
      <c r="C110" s="90">
        <v>500</v>
      </c>
      <c r="D110" s="90">
        <v>501</v>
      </c>
      <c r="E110" s="90" t="s">
        <v>63</v>
      </c>
      <c r="F110" s="91"/>
      <c r="G110" s="238">
        <v>0</v>
      </c>
      <c r="H110" s="238">
        <v>0</v>
      </c>
    </row>
    <row r="111" spans="1:8" s="38" customFormat="1" ht="24" hidden="1">
      <c r="A111" s="234" t="s">
        <v>78</v>
      </c>
      <c r="B111" s="64" t="s">
        <v>111</v>
      </c>
      <c r="C111" s="90">
        <v>500</v>
      </c>
      <c r="D111" s="90">
        <v>501</v>
      </c>
      <c r="E111" s="90" t="s">
        <v>63</v>
      </c>
      <c r="F111" s="91">
        <v>244</v>
      </c>
      <c r="G111" s="238">
        <v>0</v>
      </c>
      <c r="H111" s="238">
        <v>0</v>
      </c>
    </row>
    <row r="112" spans="1:8" s="38" customFormat="1" ht="72" hidden="1">
      <c r="A112" s="234" t="s">
        <v>53</v>
      </c>
      <c r="B112" s="64" t="s">
        <v>111</v>
      </c>
      <c r="C112" s="64">
        <v>500</v>
      </c>
      <c r="D112" s="64">
        <v>501</v>
      </c>
      <c r="E112" s="64" t="s">
        <v>52</v>
      </c>
      <c r="F112" s="76"/>
      <c r="G112" s="238">
        <v>0</v>
      </c>
      <c r="H112" s="238">
        <v>0</v>
      </c>
    </row>
    <row r="113" spans="1:8" s="38" customFormat="1" ht="24" hidden="1">
      <c r="A113" s="234" t="s">
        <v>40</v>
      </c>
      <c r="B113" s="64" t="s">
        <v>111</v>
      </c>
      <c r="C113" s="64">
        <v>500</v>
      </c>
      <c r="D113" s="64">
        <v>501</v>
      </c>
      <c r="E113" s="64" t="s">
        <v>52</v>
      </c>
      <c r="F113" s="76">
        <v>900</v>
      </c>
      <c r="G113" s="238">
        <v>0</v>
      </c>
      <c r="H113" s="238">
        <v>0</v>
      </c>
    </row>
    <row r="114" spans="1:8" s="38" customFormat="1" ht="36" hidden="1">
      <c r="A114" s="234" t="s">
        <v>72</v>
      </c>
      <c r="B114" s="64" t="s">
        <v>111</v>
      </c>
      <c r="C114" s="64">
        <v>500</v>
      </c>
      <c r="D114" s="64">
        <v>501</v>
      </c>
      <c r="E114" s="64">
        <v>1020102</v>
      </c>
      <c r="F114" s="76"/>
      <c r="G114" s="238">
        <v>0</v>
      </c>
      <c r="H114" s="238">
        <v>0</v>
      </c>
    </row>
    <row r="115" spans="1:8" s="38" customFormat="1" ht="24" hidden="1">
      <c r="A115" s="234" t="s">
        <v>40</v>
      </c>
      <c r="B115" s="64" t="s">
        <v>111</v>
      </c>
      <c r="C115" s="64">
        <v>500</v>
      </c>
      <c r="D115" s="64">
        <v>501</v>
      </c>
      <c r="E115" s="64">
        <v>1020102</v>
      </c>
      <c r="F115" s="76">
        <v>900</v>
      </c>
      <c r="G115" s="238">
        <v>0</v>
      </c>
      <c r="H115" s="238">
        <v>0</v>
      </c>
    </row>
    <row r="116" spans="1:8" s="38" customFormat="1" ht="36" hidden="1">
      <c r="A116" s="234" t="s">
        <v>64</v>
      </c>
      <c r="B116" s="64" t="s">
        <v>111</v>
      </c>
      <c r="C116" s="64">
        <v>500</v>
      </c>
      <c r="D116" s="64">
        <v>501</v>
      </c>
      <c r="E116" s="64">
        <v>1020000</v>
      </c>
      <c r="F116" s="76"/>
      <c r="G116" s="238">
        <f>G117</f>
        <v>0</v>
      </c>
      <c r="H116" s="238">
        <f>H117</f>
        <v>0</v>
      </c>
    </row>
    <row r="117" spans="1:8" s="38" customFormat="1" ht="36" hidden="1">
      <c r="A117" s="234" t="s">
        <v>65</v>
      </c>
      <c r="B117" s="64" t="s">
        <v>111</v>
      </c>
      <c r="C117" s="64">
        <v>500</v>
      </c>
      <c r="D117" s="64">
        <v>501</v>
      </c>
      <c r="E117" s="64">
        <v>1020102</v>
      </c>
      <c r="F117" s="76"/>
      <c r="G117" s="238">
        <f>G118+G119</f>
        <v>0</v>
      </c>
      <c r="H117" s="238">
        <f>H118+H119</f>
        <v>0</v>
      </c>
    </row>
    <row r="118" spans="1:8" s="38" customFormat="1" ht="15.75" hidden="1">
      <c r="A118" s="234" t="s">
        <v>62</v>
      </c>
      <c r="B118" s="64" t="s">
        <v>111</v>
      </c>
      <c r="C118" s="64">
        <v>500</v>
      </c>
      <c r="D118" s="64">
        <v>501</v>
      </c>
      <c r="E118" s="64">
        <v>1020102</v>
      </c>
      <c r="F118" s="76">
        <v>3</v>
      </c>
      <c r="G118" s="238">
        <v>0</v>
      </c>
      <c r="H118" s="238">
        <v>0</v>
      </c>
    </row>
    <row r="119" spans="1:8" s="38" customFormat="1" ht="54" customHeight="1" hidden="1">
      <c r="A119" s="234" t="s">
        <v>40</v>
      </c>
      <c r="B119" s="64" t="s">
        <v>111</v>
      </c>
      <c r="C119" s="64">
        <v>500</v>
      </c>
      <c r="D119" s="64">
        <v>501</v>
      </c>
      <c r="E119" s="64">
        <v>1020102</v>
      </c>
      <c r="F119" s="76">
        <v>900</v>
      </c>
      <c r="G119" s="238">
        <v>0</v>
      </c>
      <c r="H119" s="238">
        <v>0</v>
      </c>
    </row>
    <row r="120" spans="1:8" s="38" customFormat="1" ht="36.75" customHeight="1">
      <c r="A120" s="241" t="s">
        <v>278</v>
      </c>
      <c r="B120" s="64" t="s">
        <v>111</v>
      </c>
      <c r="C120" s="64" t="s">
        <v>106</v>
      </c>
      <c r="D120" s="64" t="s">
        <v>97</v>
      </c>
      <c r="E120" s="64" t="s">
        <v>336</v>
      </c>
      <c r="F120" s="72"/>
      <c r="G120" s="238">
        <f aca="true" t="shared" si="8" ref="G120:H122">G121</f>
        <v>1800</v>
      </c>
      <c r="H120" s="238">
        <f t="shared" si="8"/>
        <v>1800</v>
      </c>
    </row>
    <row r="121" spans="1:8" s="38" customFormat="1" ht="50.25" customHeight="1">
      <c r="A121" s="233" t="s">
        <v>222</v>
      </c>
      <c r="B121" s="64" t="s">
        <v>111</v>
      </c>
      <c r="C121" s="64" t="s">
        <v>106</v>
      </c>
      <c r="D121" s="64" t="s">
        <v>97</v>
      </c>
      <c r="E121" s="64" t="s">
        <v>351</v>
      </c>
      <c r="F121" s="72"/>
      <c r="G121" s="238">
        <f t="shared" si="8"/>
        <v>1800</v>
      </c>
      <c r="H121" s="238">
        <f t="shared" si="8"/>
        <v>1800</v>
      </c>
    </row>
    <row r="122" spans="1:8" s="38" customFormat="1" ht="24" customHeight="1">
      <c r="A122" s="236" t="s">
        <v>403</v>
      </c>
      <c r="B122" s="64" t="s">
        <v>111</v>
      </c>
      <c r="C122" s="64" t="s">
        <v>106</v>
      </c>
      <c r="D122" s="64" t="s">
        <v>97</v>
      </c>
      <c r="E122" s="64" t="s">
        <v>352</v>
      </c>
      <c r="F122" s="76"/>
      <c r="G122" s="238">
        <f t="shared" si="8"/>
        <v>1800</v>
      </c>
      <c r="H122" s="238">
        <f t="shared" si="8"/>
        <v>1800</v>
      </c>
    </row>
    <row r="123" spans="1:8" s="38" customFormat="1" ht="36.75">
      <c r="A123" s="235" t="s">
        <v>258</v>
      </c>
      <c r="B123" s="64" t="s">
        <v>111</v>
      </c>
      <c r="C123" s="64" t="s">
        <v>106</v>
      </c>
      <c r="D123" s="64" t="s">
        <v>97</v>
      </c>
      <c r="E123" s="64" t="s">
        <v>352</v>
      </c>
      <c r="F123" s="76">
        <v>240</v>
      </c>
      <c r="G123" s="238">
        <v>1800</v>
      </c>
      <c r="H123" s="238">
        <v>1800</v>
      </c>
    </row>
    <row r="124" spans="1:8" s="38" customFormat="1" ht="15.75">
      <c r="A124" s="234" t="s">
        <v>436</v>
      </c>
      <c r="B124" s="64" t="s">
        <v>111</v>
      </c>
      <c r="C124" s="64" t="s">
        <v>106</v>
      </c>
      <c r="D124" s="64" t="s">
        <v>97</v>
      </c>
      <c r="E124" s="64" t="s">
        <v>343</v>
      </c>
      <c r="F124" s="76"/>
      <c r="G124" s="238">
        <f aca="true" t="shared" si="9" ref="G124:H126">G125</f>
        <v>30</v>
      </c>
      <c r="H124" s="238">
        <f t="shared" si="9"/>
        <v>30</v>
      </c>
    </row>
    <row r="125" spans="1:8" s="38" customFormat="1" ht="36">
      <c r="A125" s="234" t="s">
        <v>437</v>
      </c>
      <c r="B125" s="64" t="s">
        <v>111</v>
      </c>
      <c r="C125" s="64" t="s">
        <v>106</v>
      </c>
      <c r="D125" s="64" t="s">
        <v>97</v>
      </c>
      <c r="E125" s="64" t="s">
        <v>346</v>
      </c>
      <c r="F125" s="76"/>
      <c r="G125" s="238">
        <f t="shared" si="9"/>
        <v>30</v>
      </c>
      <c r="H125" s="238">
        <f t="shared" si="9"/>
        <v>30</v>
      </c>
    </row>
    <row r="126" spans="1:8" s="38" customFormat="1" ht="36.75">
      <c r="A126" s="236" t="s">
        <v>280</v>
      </c>
      <c r="B126" s="64" t="s">
        <v>111</v>
      </c>
      <c r="C126" s="64" t="s">
        <v>106</v>
      </c>
      <c r="D126" s="64" t="s">
        <v>97</v>
      </c>
      <c r="E126" s="64" t="s">
        <v>353</v>
      </c>
      <c r="F126" s="76"/>
      <c r="G126" s="238">
        <f t="shared" si="9"/>
        <v>30</v>
      </c>
      <c r="H126" s="238">
        <f t="shared" si="9"/>
        <v>30</v>
      </c>
    </row>
    <row r="127" spans="1:8" s="38" customFormat="1" ht="36">
      <c r="A127" s="234" t="s">
        <v>88</v>
      </c>
      <c r="B127" s="64" t="s">
        <v>111</v>
      </c>
      <c r="C127" s="64" t="s">
        <v>106</v>
      </c>
      <c r="D127" s="64" t="s">
        <v>97</v>
      </c>
      <c r="E127" s="64" t="s">
        <v>353</v>
      </c>
      <c r="F127" s="76">
        <v>240</v>
      </c>
      <c r="G127" s="238">
        <v>30</v>
      </c>
      <c r="H127" s="238">
        <v>30</v>
      </c>
    </row>
    <row r="128" spans="1:11" s="38" customFormat="1" ht="12.75" customHeight="1">
      <c r="A128" s="233" t="s">
        <v>54</v>
      </c>
      <c r="B128" s="64" t="s">
        <v>111</v>
      </c>
      <c r="C128" s="70" t="s">
        <v>106</v>
      </c>
      <c r="D128" s="70" t="s">
        <v>99</v>
      </c>
      <c r="E128" s="70"/>
      <c r="F128" s="72"/>
      <c r="G128" s="232">
        <f>G135+G131+G150+G149+G148</f>
        <v>1900</v>
      </c>
      <c r="H128" s="232">
        <f>H135+H131+H150+H149+H148</f>
        <v>1200</v>
      </c>
      <c r="K128" s="42"/>
    </row>
    <row r="129" spans="1:8" s="38" customFormat="1" ht="15.75" hidden="1">
      <c r="A129" s="234" t="s">
        <v>73</v>
      </c>
      <c r="B129" s="64" t="s">
        <v>111</v>
      </c>
      <c r="C129" s="90">
        <v>500</v>
      </c>
      <c r="D129" s="90">
        <v>502</v>
      </c>
      <c r="E129" s="64">
        <v>700401</v>
      </c>
      <c r="F129" s="76"/>
      <c r="G129" s="238">
        <v>0</v>
      </c>
      <c r="H129" s="238">
        <v>0</v>
      </c>
    </row>
    <row r="130" spans="1:8" s="38" customFormat="1" ht="24" hidden="1">
      <c r="A130" s="234" t="s">
        <v>40</v>
      </c>
      <c r="B130" s="64" t="s">
        <v>111</v>
      </c>
      <c r="C130" s="90">
        <v>500</v>
      </c>
      <c r="D130" s="90">
        <v>502</v>
      </c>
      <c r="E130" s="64">
        <v>700401</v>
      </c>
      <c r="F130" s="64">
        <v>900</v>
      </c>
      <c r="G130" s="238">
        <v>0</v>
      </c>
      <c r="H130" s="238">
        <v>0</v>
      </c>
    </row>
    <row r="131" spans="1:8" s="38" customFormat="1" ht="24.75" hidden="1">
      <c r="A131" s="235" t="s">
        <v>227</v>
      </c>
      <c r="B131" s="64" t="s">
        <v>111</v>
      </c>
      <c r="C131" s="90" t="s">
        <v>106</v>
      </c>
      <c r="D131" s="90" t="s">
        <v>99</v>
      </c>
      <c r="E131" s="64" t="s">
        <v>343</v>
      </c>
      <c r="F131" s="64"/>
      <c r="G131" s="238">
        <f aca="true" t="shared" si="10" ref="G131:H133">G132</f>
        <v>0</v>
      </c>
      <c r="H131" s="238">
        <f t="shared" si="10"/>
        <v>0</v>
      </c>
    </row>
    <row r="132" spans="1:8" s="38" customFormat="1" ht="36" hidden="1">
      <c r="A132" s="234" t="s">
        <v>437</v>
      </c>
      <c r="B132" s="64" t="s">
        <v>111</v>
      </c>
      <c r="C132" s="90" t="s">
        <v>106</v>
      </c>
      <c r="D132" s="90" t="s">
        <v>99</v>
      </c>
      <c r="E132" s="64" t="s">
        <v>346</v>
      </c>
      <c r="F132" s="64"/>
      <c r="G132" s="238">
        <f t="shared" si="10"/>
        <v>0</v>
      </c>
      <c r="H132" s="238">
        <f t="shared" si="10"/>
        <v>0</v>
      </c>
    </row>
    <row r="133" spans="1:8" s="38" customFormat="1" ht="48" customHeight="1" hidden="1">
      <c r="A133" s="236" t="s">
        <v>230</v>
      </c>
      <c r="B133" s="64" t="s">
        <v>111</v>
      </c>
      <c r="C133" s="90" t="s">
        <v>106</v>
      </c>
      <c r="D133" s="90" t="s">
        <v>99</v>
      </c>
      <c r="E133" s="64" t="s">
        <v>380</v>
      </c>
      <c r="F133" s="64"/>
      <c r="G133" s="238">
        <f t="shared" si="10"/>
        <v>0</v>
      </c>
      <c r="H133" s="238">
        <f t="shared" si="10"/>
        <v>0</v>
      </c>
    </row>
    <row r="134" spans="1:8" s="38" customFormat="1" ht="36.75" hidden="1">
      <c r="A134" s="235" t="s">
        <v>258</v>
      </c>
      <c r="B134" s="64" t="s">
        <v>111</v>
      </c>
      <c r="C134" s="90" t="s">
        <v>106</v>
      </c>
      <c r="D134" s="90" t="s">
        <v>99</v>
      </c>
      <c r="E134" s="64" t="s">
        <v>380</v>
      </c>
      <c r="F134" s="64" t="s">
        <v>253</v>
      </c>
      <c r="G134" s="238">
        <v>0</v>
      </c>
      <c r="H134" s="238">
        <v>0</v>
      </c>
    </row>
    <row r="135" spans="1:8" s="38" customFormat="1" ht="38.25" customHeight="1">
      <c r="A135" s="241" t="s">
        <v>278</v>
      </c>
      <c r="B135" s="64" t="s">
        <v>111</v>
      </c>
      <c r="C135" s="90" t="s">
        <v>106</v>
      </c>
      <c r="D135" s="90" t="s">
        <v>99</v>
      </c>
      <c r="E135" s="64" t="s">
        <v>336</v>
      </c>
      <c r="F135" s="72"/>
      <c r="G135" s="238">
        <f>G136</f>
        <v>1200</v>
      </c>
      <c r="H135" s="238">
        <f>H136</f>
        <v>1200</v>
      </c>
    </row>
    <row r="136" spans="1:8" s="38" customFormat="1" ht="48">
      <c r="A136" s="233" t="s">
        <v>222</v>
      </c>
      <c r="B136" s="64" t="s">
        <v>111</v>
      </c>
      <c r="C136" s="90" t="s">
        <v>106</v>
      </c>
      <c r="D136" s="90" t="s">
        <v>99</v>
      </c>
      <c r="E136" s="64" t="s">
        <v>354</v>
      </c>
      <c r="F136" s="72"/>
      <c r="G136" s="238">
        <v>1200</v>
      </c>
      <c r="H136" s="238">
        <v>1200</v>
      </c>
    </row>
    <row r="137" spans="1:8" s="38" customFormat="1" ht="33.75" customHeight="1" hidden="1">
      <c r="A137" s="234" t="s">
        <v>185</v>
      </c>
      <c r="B137" s="64" t="s">
        <v>111</v>
      </c>
      <c r="C137" s="90" t="s">
        <v>106</v>
      </c>
      <c r="D137" s="90" t="s">
        <v>99</v>
      </c>
      <c r="E137" s="64">
        <v>9907088</v>
      </c>
      <c r="F137" s="72"/>
      <c r="G137" s="238">
        <f>G138</f>
        <v>0</v>
      </c>
      <c r="H137" s="238">
        <f>H138</f>
        <v>0</v>
      </c>
    </row>
    <row r="138" spans="1:8" s="38" customFormat="1" ht="24" hidden="1">
      <c r="A138" s="234" t="s">
        <v>78</v>
      </c>
      <c r="B138" s="64" t="s">
        <v>111</v>
      </c>
      <c r="C138" s="90" t="s">
        <v>106</v>
      </c>
      <c r="D138" s="90" t="s">
        <v>99</v>
      </c>
      <c r="E138" s="64">
        <v>9907088</v>
      </c>
      <c r="F138" s="76">
        <v>244</v>
      </c>
      <c r="G138" s="238">
        <v>0</v>
      </c>
      <c r="H138" s="238">
        <v>0</v>
      </c>
    </row>
    <row r="139" spans="1:8" s="38" customFormat="1" ht="51" customHeight="1" hidden="1">
      <c r="A139" s="236" t="s">
        <v>422</v>
      </c>
      <c r="B139" s="64" t="s">
        <v>111</v>
      </c>
      <c r="C139" s="90" t="s">
        <v>106</v>
      </c>
      <c r="D139" s="90" t="s">
        <v>99</v>
      </c>
      <c r="E139" s="64">
        <v>220104</v>
      </c>
      <c r="F139" s="91"/>
      <c r="G139" s="238">
        <f>G140</f>
        <v>0</v>
      </c>
      <c r="H139" s="238">
        <f>H140</f>
        <v>0</v>
      </c>
    </row>
    <row r="140" spans="1:8" s="38" customFormat="1" ht="36.75" hidden="1">
      <c r="A140" s="235" t="s">
        <v>258</v>
      </c>
      <c r="B140" s="64" t="s">
        <v>111</v>
      </c>
      <c r="C140" s="90" t="s">
        <v>106</v>
      </c>
      <c r="D140" s="90" t="s">
        <v>99</v>
      </c>
      <c r="E140" s="64">
        <v>220104</v>
      </c>
      <c r="F140" s="91">
        <v>240</v>
      </c>
      <c r="G140" s="238">
        <v>0</v>
      </c>
      <c r="H140" s="238">
        <v>0</v>
      </c>
    </row>
    <row r="141" spans="1:8" s="38" customFormat="1" ht="120.75" hidden="1">
      <c r="A141" s="236" t="s">
        <v>439</v>
      </c>
      <c r="B141" s="64" t="s">
        <v>111</v>
      </c>
      <c r="C141" s="64" t="s">
        <v>106</v>
      </c>
      <c r="D141" s="64" t="s">
        <v>99</v>
      </c>
      <c r="E141" s="64" t="s">
        <v>354</v>
      </c>
      <c r="F141" s="76"/>
      <c r="G141" s="238">
        <f>G143+G142+G144</f>
        <v>1000</v>
      </c>
      <c r="H141" s="238">
        <f>H143+H142+H144</f>
        <v>1000</v>
      </c>
    </row>
    <row r="142" spans="1:8" s="38" customFormat="1" ht="24" hidden="1">
      <c r="A142" s="234" t="s">
        <v>77</v>
      </c>
      <c r="B142" s="64" t="s">
        <v>111</v>
      </c>
      <c r="C142" s="64" t="s">
        <v>106</v>
      </c>
      <c r="D142" s="64" t="s">
        <v>99</v>
      </c>
      <c r="E142" s="64">
        <v>220104</v>
      </c>
      <c r="F142" s="76">
        <v>242</v>
      </c>
      <c r="G142" s="238">
        <v>0</v>
      </c>
      <c r="H142" s="238">
        <v>0</v>
      </c>
    </row>
    <row r="143" spans="1:8" s="38" customFormat="1" ht="30.75" customHeight="1" hidden="1">
      <c r="A143" s="235" t="s">
        <v>258</v>
      </c>
      <c r="B143" s="64" t="s">
        <v>111</v>
      </c>
      <c r="C143" s="64" t="s">
        <v>106</v>
      </c>
      <c r="D143" s="64" t="s">
        <v>99</v>
      </c>
      <c r="E143" s="64" t="s">
        <v>354</v>
      </c>
      <c r="F143" s="76">
        <v>240</v>
      </c>
      <c r="G143" s="238">
        <v>1000</v>
      </c>
      <c r="H143" s="238">
        <v>1000</v>
      </c>
    </row>
    <row r="144" spans="1:8" s="38" customFormat="1" ht="15.75" hidden="1">
      <c r="A144" s="234" t="s">
        <v>75</v>
      </c>
      <c r="B144" s="64" t="s">
        <v>111</v>
      </c>
      <c r="C144" s="64" t="s">
        <v>106</v>
      </c>
      <c r="D144" s="64" t="s">
        <v>99</v>
      </c>
      <c r="E144" s="64">
        <v>9908022</v>
      </c>
      <c r="F144" s="90" t="s">
        <v>117</v>
      </c>
      <c r="G144" s="238">
        <v>0</v>
      </c>
      <c r="H144" s="238">
        <v>0</v>
      </c>
    </row>
    <row r="145" spans="1:8" s="38" customFormat="1" ht="24" hidden="1">
      <c r="A145" s="245" t="s">
        <v>79</v>
      </c>
      <c r="B145" s="64" t="s">
        <v>111</v>
      </c>
      <c r="C145" s="64">
        <v>500</v>
      </c>
      <c r="D145" s="92" t="s">
        <v>84</v>
      </c>
      <c r="E145" s="92" t="s">
        <v>85</v>
      </c>
      <c r="F145" s="92"/>
      <c r="G145" s="238">
        <f>G146</f>
        <v>0</v>
      </c>
      <c r="H145" s="238">
        <f>H146</f>
        <v>0</v>
      </c>
    </row>
    <row r="146" spans="1:8" s="38" customFormat="1" ht="60" hidden="1">
      <c r="A146" s="246" t="s">
        <v>80</v>
      </c>
      <c r="B146" s="64" t="s">
        <v>111</v>
      </c>
      <c r="C146" s="64">
        <v>500</v>
      </c>
      <c r="D146" s="92" t="s">
        <v>84</v>
      </c>
      <c r="E146" s="92" t="s">
        <v>86</v>
      </c>
      <c r="F146" s="90"/>
      <c r="G146" s="238">
        <f>G147</f>
        <v>0</v>
      </c>
      <c r="H146" s="238">
        <f>H147</f>
        <v>0</v>
      </c>
    </row>
    <row r="147" spans="1:8" s="38" customFormat="1" ht="52.5" customHeight="1" hidden="1">
      <c r="A147" s="246" t="s">
        <v>40</v>
      </c>
      <c r="B147" s="64" t="s">
        <v>111</v>
      </c>
      <c r="C147" s="64">
        <v>500</v>
      </c>
      <c r="D147" s="103">
        <v>502</v>
      </c>
      <c r="E147" s="92" t="s">
        <v>86</v>
      </c>
      <c r="F147" s="92">
        <v>900</v>
      </c>
      <c r="G147" s="238">
        <v>0</v>
      </c>
      <c r="H147" s="238">
        <v>0</v>
      </c>
    </row>
    <row r="148" spans="1:8" s="38" customFormat="1" ht="38.25" customHeight="1">
      <c r="A148" s="235" t="s">
        <v>258</v>
      </c>
      <c r="B148" s="64" t="s">
        <v>111</v>
      </c>
      <c r="C148" s="64" t="s">
        <v>106</v>
      </c>
      <c r="D148" s="64" t="s">
        <v>99</v>
      </c>
      <c r="E148" s="90" t="s">
        <v>24</v>
      </c>
      <c r="F148" s="76">
        <v>240</v>
      </c>
      <c r="G148" s="238">
        <v>700</v>
      </c>
      <c r="H148" s="238">
        <v>0</v>
      </c>
    </row>
    <row r="149" spans="1:8" s="38" customFormat="1" ht="132" customHeight="1">
      <c r="A149" s="246" t="s">
        <v>5</v>
      </c>
      <c r="B149" s="64" t="s">
        <v>111</v>
      </c>
      <c r="C149" s="64" t="s">
        <v>106</v>
      </c>
      <c r="D149" s="92" t="s">
        <v>99</v>
      </c>
      <c r="E149" s="90" t="s">
        <v>24</v>
      </c>
      <c r="F149" s="90" t="s">
        <v>253</v>
      </c>
      <c r="G149" s="238">
        <v>0</v>
      </c>
      <c r="H149" s="238">
        <v>0</v>
      </c>
    </row>
    <row r="150" spans="1:8" s="38" customFormat="1" ht="39" customHeight="1">
      <c r="A150" s="241" t="s">
        <v>278</v>
      </c>
      <c r="B150" s="70" t="s">
        <v>111</v>
      </c>
      <c r="C150" s="70" t="s">
        <v>106</v>
      </c>
      <c r="D150" s="94" t="s">
        <v>99</v>
      </c>
      <c r="E150" s="95" t="s">
        <v>381</v>
      </c>
      <c r="F150" s="94" t="s">
        <v>253</v>
      </c>
      <c r="G150" s="232">
        <f>G151</f>
        <v>0</v>
      </c>
      <c r="H150" s="232">
        <f>H151</f>
        <v>0</v>
      </c>
    </row>
    <row r="151" spans="1:8" s="38" customFormat="1" ht="32.25" customHeight="1">
      <c r="A151" s="246" t="s">
        <v>460</v>
      </c>
      <c r="B151" s="64" t="s">
        <v>111</v>
      </c>
      <c r="C151" s="64" t="s">
        <v>106</v>
      </c>
      <c r="D151" s="90" t="s">
        <v>99</v>
      </c>
      <c r="E151" s="92" t="s">
        <v>382</v>
      </c>
      <c r="F151" s="90" t="s">
        <v>253</v>
      </c>
      <c r="G151" s="238">
        <v>0</v>
      </c>
      <c r="H151" s="238">
        <v>0</v>
      </c>
    </row>
    <row r="152" spans="1:8" s="38" customFormat="1" ht="15.75">
      <c r="A152" s="233" t="s">
        <v>55</v>
      </c>
      <c r="B152" s="64" t="s">
        <v>111</v>
      </c>
      <c r="C152" s="70" t="s">
        <v>106</v>
      </c>
      <c r="D152" s="70" t="s">
        <v>100</v>
      </c>
      <c r="E152" s="70"/>
      <c r="F152" s="72"/>
      <c r="G152" s="232">
        <f>G153</f>
        <v>19460.2</v>
      </c>
      <c r="H152" s="232">
        <f>H153</f>
        <v>17954.8</v>
      </c>
    </row>
    <row r="153" spans="1:8" s="38" customFormat="1" ht="36.75" customHeight="1">
      <c r="A153" s="241" t="s">
        <v>278</v>
      </c>
      <c r="B153" s="64" t="s">
        <v>111</v>
      </c>
      <c r="C153" s="64" t="s">
        <v>106</v>
      </c>
      <c r="D153" s="64" t="s">
        <v>100</v>
      </c>
      <c r="E153" s="64" t="s">
        <v>336</v>
      </c>
      <c r="F153" s="72"/>
      <c r="G153" s="238">
        <f>G154+G158</f>
        <v>19460.2</v>
      </c>
      <c r="H153" s="238">
        <f>H154+H158</f>
        <v>17954.8</v>
      </c>
    </row>
    <row r="154" spans="1:8" s="38" customFormat="1" ht="24.75" customHeight="1">
      <c r="A154" s="233" t="s">
        <v>223</v>
      </c>
      <c r="B154" s="64" t="s">
        <v>111</v>
      </c>
      <c r="C154" s="64" t="s">
        <v>106</v>
      </c>
      <c r="D154" s="64" t="s">
        <v>100</v>
      </c>
      <c r="E154" s="64" t="s">
        <v>348</v>
      </c>
      <c r="F154" s="72"/>
      <c r="G154" s="238">
        <f>G155+G156</f>
        <v>100</v>
      </c>
      <c r="H154" s="238">
        <f>H155+H156</f>
        <v>100</v>
      </c>
    </row>
    <row r="155" spans="1:8" s="38" customFormat="1" ht="132.75" hidden="1">
      <c r="A155" s="236" t="s">
        <v>423</v>
      </c>
      <c r="B155" s="64" t="s">
        <v>111</v>
      </c>
      <c r="C155" s="64" t="s">
        <v>106</v>
      </c>
      <c r="D155" s="64" t="s">
        <v>100</v>
      </c>
      <c r="E155" s="64" t="s">
        <v>329</v>
      </c>
      <c r="F155" s="247">
        <v>240</v>
      </c>
      <c r="G155" s="238">
        <v>0</v>
      </c>
      <c r="H155" s="238">
        <v>0</v>
      </c>
    </row>
    <row r="156" spans="1:8" s="38" customFormat="1" ht="69" customHeight="1">
      <c r="A156" s="236" t="s">
        <v>405</v>
      </c>
      <c r="B156" s="64" t="s">
        <v>111</v>
      </c>
      <c r="C156" s="64" t="s">
        <v>106</v>
      </c>
      <c r="D156" s="64" t="s">
        <v>100</v>
      </c>
      <c r="E156" s="64" t="s">
        <v>335</v>
      </c>
      <c r="F156" s="72"/>
      <c r="G156" s="238">
        <f>G157</f>
        <v>100</v>
      </c>
      <c r="H156" s="238">
        <f>H157</f>
        <v>100</v>
      </c>
    </row>
    <row r="157" spans="1:8" s="38" customFormat="1" ht="41.25" customHeight="1">
      <c r="A157" s="235" t="s">
        <v>258</v>
      </c>
      <c r="B157" s="64" t="s">
        <v>111</v>
      </c>
      <c r="C157" s="64" t="s">
        <v>106</v>
      </c>
      <c r="D157" s="64" t="s">
        <v>100</v>
      </c>
      <c r="E157" s="64" t="s">
        <v>335</v>
      </c>
      <c r="F157" s="76">
        <v>240</v>
      </c>
      <c r="G157" s="238">
        <v>100</v>
      </c>
      <c r="H157" s="238">
        <v>100</v>
      </c>
    </row>
    <row r="158" spans="1:8" s="38" customFormat="1" ht="26.25" customHeight="1">
      <c r="A158" s="233" t="s">
        <v>225</v>
      </c>
      <c r="B158" s="64" t="s">
        <v>111</v>
      </c>
      <c r="C158" s="64" t="s">
        <v>106</v>
      </c>
      <c r="D158" s="64" t="s">
        <v>100</v>
      </c>
      <c r="E158" s="64" t="s">
        <v>355</v>
      </c>
      <c r="F158" s="72"/>
      <c r="G158" s="238">
        <f>G159+G161+G165+G171+G173+G180+G181+G182+G184</f>
        <v>19360.2</v>
      </c>
      <c r="H158" s="238">
        <f>H159+H161+H165+H171+H173+H180+H181+H182+H184</f>
        <v>17854.8</v>
      </c>
    </row>
    <row r="159" spans="1:8" s="38" customFormat="1" ht="33" customHeight="1">
      <c r="A159" s="234" t="s">
        <v>406</v>
      </c>
      <c r="B159" s="64" t="s">
        <v>111</v>
      </c>
      <c r="C159" s="64" t="s">
        <v>106</v>
      </c>
      <c r="D159" s="64" t="s">
        <v>100</v>
      </c>
      <c r="E159" s="64" t="s">
        <v>356</v>
      </c>
      <c r="F159" s="76"/>
      <c r="G159" s="238">
        <f>G160</f>
        <v>4460.2</v>
      </c>
      <c r="H159" s="238">
        <f>H160</f>
        <v>4954.8</v>
      </c>
    </row>
    <row r="160" spans="1:8" s="38" customFormat="1" ht="36.75">
      <c r="A160" s="235" t="s">
        <v>258</v>
      </c>
      <c r="B160" s="64" t="s">
        <v>111</v>
      </c>
      <c r="C160" s="64" t="s">
        <v>106</v>
      </c>
      <c r="D160" s="64" t="s">
        <v>100</v>
      </c>
      <c r="E160" s="64" t="s">
        <v>356</v>
      </c>
      <c r="F160" s="76">
        <v>240</v>
      </c>
      <c r="G160" s="238">
        <v>4460.2</v>
      </c>
      <c r="H160" s="238">
        <v>4954.8</v>
      </c>
    </row>
    <row r="161" spans="1:8" s="38" customFormat="1" ht="35.25" customHeight="1">
      <c r="A161" s="234" t="s">
        <v>407</v>
      </c>
      <c r="B161" s="64" t="s">
        <v>111</v>
      </c>
      <c r="C161" s="64" t="s">
        <v>106</v>
      </c>
      <c r="D161" s="64" t="s">
        <v>100</v>
      </c>
      <c r="E161" s="64" t="s">
        <v>357</v>
      </c>
      <c r="F161" s="76"/>
      <c r="G161" s="238">
        <f>G162</f>
        <v>400</v>
      </c>
      <c r="H161" s="238">
        <f>H162</f>
        <v>400</v>
      </c>
    </row>
    <row r="162" spans="1:8" s="38" customFormat="1" ht="36.75">
      <c r="A162" s="235" t="s">
        <v>258</v>
      </c>
      <c r="B162" s="64" t="s">
        <v>111</v>
      </c>
      <c r="C162" s="64" t="s">
        <v>106</v>
      </c>
      <c r="D162" s="64" t="s">
        <v>100</v>
      </c>
      <c r="E162" s="64" t="s">
        <v>357</v>
      </c>
      <c r="F162" s="76">
        <v>240</v>
      </c>
      <c r="G162" s="238">
        <v>400</v>
      </c>
      <c r="H162" s="238">
        <v>400</v>
      </c>
    </row>
    <row r="163" spans="1:8" s="38" customFormat="1" ht="96" hidden="1">
      <c r="A163" s="234" t="s">
        <v>424</v>
      </c>
      <c r="B163" s="64" t="s">
        <v>111</v>
      </c>
      <c r="C163" s="64" t="s">
        <v>106</v>
      </c>
      <c r="D163" s="64" t="s">
        <v>100</v>
      </c>
      <c r="E163" s="64">
        <v>250111</v>
      </c>
      <c r="F163" s="76"/>
      <c r="G163" s="238">
        <f>G164</f>
        <v>0</v>
      </c>
      <c r="H163" s="238">
        <f>H164</f>
        <v>0</v>
      </c>
    </row>
    <row r="164" spans="1:8" s="38" customFormat="1" ht="36.75" hidden="1">
      <c r="A164" s="235" t="s">
        <v>258</v>
      </c>
      <c r="B164" s="64" t="s">
        <v>111</v>
      </c>
      <c r="C164" s="64" t="s">
        <v>106</v>
      </c>
      <c r="D164" s="64" t="s">
        <v>100</v>
      </c>
      <c r="E164" s="64">
        <v>250111</v>
      </c>
      <c r="F164" s="76">
        <v>240</v>
      </c>
      <c r="G164" s="238">
        <v>0</v>
      </c>
      <c r="H164" s="238">
        <v>0</v>
      </c>
    </row>
    <row r="165" spans="1:8" s="38" customFormat="1" ht="24" customHeight="1">
      <c r="A165" s="234" t="s">
        <v>408</v>
      </c>
      <c r="B165" s="64" t="s">
        <v>111</v>
      </c>
      <c r="C165" s="64" t="s">
        <v>106</v>
      </c>
      <c r="D165" s="64" t="s">
        <v>100</v>
      </c>
      <c r="E165" s="64" t="s">
        <v>358</v>
      </c>
      <c r="F165" s="76"/>
      <c r="G165" s="238">
        <f>G166</f>
        <v>100</v>
      </c>
      <c r="H165" s="238">
        <f>H166</f>
        <v>100</v>
      </c>
    </row>
    <row r="166" spans="1:8" s="38" customFormat="1" ht="39.75" customHeight="1">
      <c r="A166" s="235" t="s">
        <v>258</v>
      </c>
      <c r="B166" s="64" t="s">
        <v>111</v>
      </c>
      <c r="C166" s="64" t="s">
        <v>106</v>
      </c>
      <c r="D166" s="64" t="s">
        <v>100</v>
      </c>
      <c r="E166" s="64" t="s">
        <v>358</v>
      </c>
      <c r="F166" s="76">
        <v>240</v>
      </c>
      <c r="G166" s="238">
        <v>100</v>
      </c>
      <c r="H166" s="238">
        <v>100</v>
      </c>
    </row>
    <row r="167" spans="1:8" s="38" customFormat="1" ht="82.5" customHeight="1" hidden="1">
      <c r="A167" s="234" t="s">
        <v>187</v>
      </c>
      <c r="B167" s="64" t="s">
        <v>111</v>
      </c>
      <c r="C167" s="64" t="s">
        <v>106</v>
      </c>
      <c r="D167" s="64" t="s">
        <v>100</v>
      </c>
      <c r="E167" s="64">
        <v>9907088</v>
      </c>
      <c r="F167" s="76"/>
      <c r="G167" s="238">
        <f>G168</f>
        <v>0</v>
      </c>
      <c r="H167" s="238">
        <f>H168</f>
        <v>0</v>
      </c>
    </row>
    <row r="168" spans="1:8" s="38" customFormat="1" ht="33.75" customHeight="1" hidden="1">
      <c r="A168" s="234" t="s">
        <v>78</v>
      </c>
      <c r="B168" s="64" t="s">
        <v>111</v>
      </c>
      <c r="C168" s="64" t="s">
        <v>106</v>
      </c>
      <c r="D168" s="64" t="s">
        <v>100</v>
      </c>
      <c r="E168" s="64">
        <v>9907088</v>
      </c>
      <c r="F168" s="76">
        <v>244</v>
      </c>
      <c r="G168" s="238">
        <v>0</v>
      </c>
      <c r="H168" s="238">
        <v>0</v>
      </c>
    </row>
    <row r="169" spans="1:8" s="38" customFormat="1" ht="60" hidden="1">
      <c r="A169" s="234" t="s">
        <v>188</v>
      </c>
      <c r="B169" s="64" t="s">
        <v>111</v>
      </c>
      <c r="C169" s="64" t="s">
        <v>106</v>
      </c>
      <c r="D169" s="64" t="s">
        <v>100</v>
      </c>
      <c r="E169" s="64">
        <v>9907202</v>
      </c>
      <c r="F169" s="76"/>
      <c r="G169" s="238">
        <f>G170</f>
        <v>0</v>
      </c>
      <c r="H169" s="238">
        <f>H170</f>
        <v>0</v>
      </c>
    </row>
    <row r="170" spans="1:8" s="38" customFormat="1" ht="24" hidden="1">
      <c r="A170" s="234" t="s">
        <v>78</v>
      </c>
      <c r="B170" s="64" t="s">
        <v>111</v>
      </c>
      <c r="C170" s="64" t="s">
        <v>106</v>
      </c>
      <c r="D170" s="64" t="s">
        <v>100</v>
      </c>
      <c r="E170" s="64">
        <v>9907202</v>
      </c>
      <c r="F170" s="76">
        <v>244</v>
      </c>
      <c r="G170" s="238">
        <v>0</v>
      </c>
      <c r="H170" s="238">
        <v>0</v>
      </c>
    </row>
    <row r="171" spans="1:8" s="38" customFormat="1" ht="51" customHeight="1">
      <c r="A171" s="234" t="s">
        <v>409</v>
      </c>
      <c r="B171" s="64" t="s">
        <v>111</v>
      </c>
      <c r="C171" s="64" t="s">
        <v>106</v>
      </c>
      <c r="D171" s="64" t="s">
        <v>100</v>
      </c>
      <c r="E171" s="64" t="s">
        <v>359</v>
      </c>
      <c r="F171" s="76"/>
      <c r="G171" s="238">
        <f>G172</f>
        <v>100</v>
      </c>
      <c r="H171" s="238">
        <f>H172</f>
        <v>100</v>
      </c>
    </row>
    <row r="172" spans="1:8" s="38" customFormat="1" ht="36.75">
      <c r="A172" s="235" t="s">
        <v>258</v>
      </c>
      <c r="B172" s="64" t="s">
        <v>111</v>
      </c>
      <c r="C172" s="64" t="s">
        <v>106</v>
      </c>
      <c r="D172" s="64" t="s">
        <v>100</v>
      </c>
      <c r="E172" s="64" t="s">
        <v>359</v>
      </c>
      <c r="F172" s="76">
        <v>240</v>
      </c>
      <c r="G172" s="238">
        <v>100</v>
      </c>
      <c r="H172" s="238">
        <v>100</v>
      </c>
    </row>
    <row r="173" spans="1:8" s="38" customFormat="1" ht="45.75" customHeight="1">
      <c r="A173" s="234" t="s">
        <v>410</v>
      </c>
      <c r="B173" s="64" t="s">
        <v>111</v>
      </c>
      <c r="C173" s="64" t="s">
        <v>106</v>
      </c>
      <c r="D173" s="64" t="s">
        <v>100</v>
      </c>
      <c r="E173" s="64" t="s">
        <v>360</v>
      </c>
      <c r="F173" s="76"/>
      <c r="G173" s="238">
        <f>G174+G178+G179</f>
        <v>200</v>
      </c>
      <c r="H173" s="238">
        <f>H174+H178+H179</f>
        <v>200</v>
      </c>
    </row>
    <row r="174" spans="1:8" s="38" customFormat="1" ht="37.5" customHeight="1">
      <c r="A174" s="235" t="s">
        <v>258</v>
      </c>
      <c r="B174" s="64" t="s">
        <v>111</v>
      </c>
      <c r="C174" s="64" t="s">
        <v>106</v>
      </c>
      <c r="D174" s="64" t="s">
        <v>100</v>
      </c>
      <c r="E174" s="64" t="s">
        <v>360</v>
      </c>
      <c r="F174" s="76">
        <v>240</v>
      </c>
      <c r="G174" s="238">
        <v>200</v>
      </c>
      <c r="H174" s="238">
        <v>200</v>
      </c>
    </row>
    <row r="175" spans="1:8" s="38" customFormat="1" ht="78.75" customHeight="1" hidden="1">
      <c r="A175" s="234" t="s">
        <v>425</v>
      </c>
      <c r="B175" s="64" t="s">
        <v>111</v>
      </c>
      <c r="C175" s="64" t="s">
        <v>106</v>
      </c>
      <c r="D175" s="64" t="s">
        <v>100</v>
      </c>
      <c r="E175" s="64">
        <v>257088</v>
      </c>
      <c r="F175" s="76">
        <v>240</v>
      </c>
      <c r="G175" s="238">
        <v>0</v>
      </c>
      <c r="H175" s="238">
        <v>0</v>
      </c>
    </row>
    <row r="176" spans="1:8" s="38" customFormat="1" ht="51.75" customHeight="1" hidden="1">
      <c r="A176" s="234" t="s">
        <v>425</v>
      </c>
      <c r="B176" s="64" t="s">
        <v>111</v>
      </c>
      <c r="C176" s="64" t="s">
        <v>106</v>
      </c>
      <c r="D176" s="64" t="s">
        <v>100</v>
      </c>
      <c r="E176" s="64">
        <v>9907202</v>
      </c>
      <c r="F176" s="76">
        <v>240</v>
      </c>
      <c r="G176" s="238">
        <v>0</v>
      </c>
      <c r="H176" s="238">
        <v>0</v>
      </c>
    </row>
    <row r="177" spans="1:8" s="38" customFormat="1" ht="67.5" customHeight="1" hidden="1">
      <c r="A177" s="233" t="s">
        <v>425</v>
      </c>
      <c r="B177" s="70" t="s">
        <v>111</v>
      </c>
      <c r="C177" s="70" t="s">
        <v>106</v>
      </c>
      <c r="D177" s="70" t="s">
        <v>100</v>
      </c>
      <c r="E177" s="70" t="s">
        <v>384</v>
      </c>
      <c r="F177" s="72">
        <v>240</v>
      </c>
      <c r="G177" s="232">
        <v>0</v>
      </c>
      <c r="H177" s="232">
        <v>0</v>
      </c>
    </row>
    <row r="178" spans="1:8" s="38" customFormat="1" ht="38.25" customHeight="1" hidden="1">
      <c r="A178" s="235" t="s">
        <v>258</v>
      </c>
      <c r="B178" s="64" t="s">
        <v>111</v>
      </c>
      <c r="C178" s="64" t="s">
        <v>106</v>
      </c>
      <c r="D178" s="64" t="s">
        <v>100</v>
      </c>
      <c r="E178" s="64" t="s">
        <v>22</v>
      </c>
      <c r="F178" s="76">
        <v>240</v>
      </c>
      <c r="G178" s="238">
        <v>0</v>
      </c>
      <c r="H178" s="238">
        <v>0</v>
      </c>
    </row>
    <row r="179" spans="1:8" s="38" customFormat="1" ht="35.25" customHeight="1" hidden="1">
      <c r="A179" s="235" t="s">
        <v>258</v>
      </c>
      <c r="B179" s="64" t="s">
        <v>111</v>
      </c>
      <c r="C179" s="64" t="s">
        <v>106</v>
      </c>
      <c r="D179" s="64" t="s">
        <v>100</v>
      </c>
      <c r="E179" s="64" t="s">
        <v>23</v>
      </c>
      <c r="F179" s="76">
        <v>240</v>
      </c>
      <c r="G179" s="238">
        <v>0</v>
      </c>
      <c r="H179" s="238">
        <v>0</v>
      </c>
    </row>
    <row r="180" spans="1:8" s="38" customFormat="1" ht="45" customHeight="1" hidden="1">
      <c r="A180" s="233" t="s">
        <v>411</v>
      </c>
      <c r="B180" s="70" t="s">
        <v>111</v>
      </c>
      <c r="C180" s="70" t="s">
        <v>106</v>
      </c>
      <c r="D180" s="70" t="s">
        <v>100</v>
      </c>
      <c r="E180" s="70" t="s">
        <v>384</v>
      </c>
      <c r="F180" s="72">
        <v>240</v>
      </c>
      <c r="G180" s="232">
        <v>0</v>
      </c>
      <c r="H180" s="232">
        <v>0</v>
      </c>
    </row>
    <row r="181" spans="1:8" s="38" customFormat="1" ht="36" customHeight="1" hidden="1">
      <c r="A181" s="233" t="s">
        <v>425</v>
      </c>
      <c r="B181" s="70" t="s">
        <v>111</v>
      </c>
      <c r="C181" s="70" t="s">
        <v>106</v>
      </c>
      <c r="D181" s="70" t="s">
        <v>100</v>
      </c>
      <c r="E181" s="70" t="s">
        <v>4</v>
      </c>
      <c r="F181" s="72">
        <v>240</v>
      </c>
      <c r="G181" s="232">
        <v>0</v>
      </c>
      <c r="H181" s="232">
        <v>0</v>
      </c>
    </row>
    <row r="182" spans="1:8" s="38" customFormat="1" ht="30.75" customHeight="1">
      <c r="A182" s="233" t="s">
        <v>412</v>
      </c>
      <c r="B182" s="70" t="s">
        <v>111</v>
      </c>
      <c r="C182" s="70" t="s">
        <v>106</v>
      </c>
      <c r="D182" s="70" t="s">
        <v>100</v>
      </c>
      <c r="E182" s="70" t="s">
        <v>361</v>
      </c>
      <c r="F182" s="72">
        <v>611</v>
      </c>
      <c r="G182" s="232">
        <f>G183</f>
        <v>14000</v>
      </c>
      <c r="H182" s="232">
        <f>H183</f>
        <v>12000</v>
      </c>
    </row>
    <row r="183" spans="1:8" s="38" customFormat="1" ht="42.75" customHeight="1">
      <c r="A183" s="234" t="s">
        <v>283</v>
      </c>
      <c r="B183" s="64" t="s">
        <v>111</v>
      </c>
      <c r="C183" s="64" t="s">
        <v>106</v>
      </c>
      <c r="D183" s="64" t="s">
        <v>100</v>
      </c>
      <c r="E183" s="64" t="s">
        <v>361</v>
      </c>
      <c r="F183" s="76">
        <v>611</v>
      </c>
      <c r="G183" s="238">
        <v>14000</v>
      </c>
      <c r="H183" s="238">
        <v>12000</v>
      </c>
    </row>
    <row r="184" spans="1:8" s="38" customFormat="1" ht="26.25" customHeight="1">
      <c r="A184" s="243" t="s">
        <v>227</v>
      </c>
      <c r="B184" s="70" t="s">
        <v>111</v>
      </c>
      <c r="C184" s="70" t="s">
        <v>106</v>
      </c>
      <c r="D184" s="70" t="s">
        <v>100</v>
      </c>
      <c r="E184" s="70" t="s">
        <v>346</v>
      </c>
      <c r="F184" s="72"/>
      <c r="G184" s="232">
        <f>G185</f>
        <v>100</v>
      </c>
      <c r="H184" s="232">
        <f>H185</f>
        <v>100</v>
      </c>
    </row>
    <row r="185" spans="1:8" s="38" customFormat="1" ht="24.75" customHeight="1">
      <c r="A185" s="236" t="s">
        <v>264</v>
      </c>
      <c r="B185" s="64" t="s">
        <v>111</v>
      </c>
      <c r="C185" s="64" t="s">
        <v>106</v>
      </c>
      <c r="D185" s="64" t="s">
        <v>100</v>
      </c>
      <c r="E185" s="64" t="s">
        <v>341</v>
      </c>
      <c r="F185" s="76"/>
      <c r="G185" s="238">
        <f>G186</f>
        <v>100</v>
      </c>
      <c r="H185" s="238">
        <f>H186</f>
        <v>100</v>
      </c>
    </row>
    <row r="186" spans="1:8" s="38" customFormat="1" ht="36.75">
      <c r="A186" s="236" t="s">
        <v>327</v>
      </c>
      <c r="B186" s="64" t="s">
        <v>111</v>
      </c>
      <c r="C186" s="64" t="s">
        <v>106</v>
      </c>
      <c r="D186" s="64" t="s">
        <v>100</v>
      </c>
      <c r="E186" s="64" t="s">
        <v>362</v>
      </c>
      <c r="F186" s="76">
        <v>540</v>
      </c>
      <c r="G186" s="238">
        <v>100</v>
      </c>
      <c r="H186" s="238">
        <v>100</v>
      </c>
    </row>
    <row r="187" spans="1:8" s="38" customFormat="1" ht="15.75" hidden="1">
      <c r="A187" s="234" t="s">
        <v>67</v>
      </c>
      <c r="B187" s="64" t="s">
        <v>111</v>
      </c>
      <c r="C187" s="64">
        <v>700</v>
      </c>
      <c r="D187" s="64">
        <v>707</v>
      </c>
      <c r="E187" s="64"/>
      <c r="F187" s="76"/>
      <c r="G187" s="238">
        <v>0</v>
      </c>
      <c r="H187" s="238">
        <v>0</v>
      </c>
    </row>
    <row r="188" spans="1:11" s="38" customFormat="1" ht="48" hidden="1">
      <c r="A188" s="234" t="s">
        <v>69</v>
      </c>
      <c r="B188" s="64" t="s">
        <v>111</v>
      </c>
      <c r="C188" s="64">
        <v>700</v>
      </c>
      <c r="D188" s="64">
        <v>707</v>
      </c>
      <c r="E188" s="64">
        <v>5221200</v>
      </c>
      <c r="F188" s="76"/>
      <c r="G188" s="238">
        <v>0</v>
      </c>
      <c r="H188" s="238">
        <v>0</v>
      </c>
      <c r="K188" s="40"/>
    </row>
    <row r="189" spans="1:11" s="38" customFormat="1" ht="15.75" hidden="1">
      <c r="A189" s="234" t="s">
        <v>435</v>
      </c>
      <c r="B189" s="64" t="s">
        <v>111</v>
      </c>
      <c r="C189" s="64">
        <v>700</v>
      </c>
      <c r="D189" s="64">
        <v>707</v>
      </c>
      <c r="E189" s="64">
        <v>5221200</v>
      </c>
      <c r="F189" s="76">
        <v>10</v>
      </c>
      <c r="G189" s="238">
        <v>0</v>
      </c>
      <c r="H189" s="238">
        <v>0</v>
      </c>
      <c r="K189" s="43"/>
    </row>
    <row r="190" spans="1:11" s="38" customFormat="1" ht="24">
      <c r="A190" s="233" t="s">
        <v>57</v>
      </c>
      <c r="B190" s="64" t="s">
        <v>111</v>
      </c>
      <c r="C190" s="70" t="s">
        <v>108</v>
      </c>
      <c r="D190" s="70" t="s">
        <v>97</v>
      </c>
      <c r="E190" s="70"/>
      <c r="F190" s="72"/>
      <c r="G190" s="232">
        <f>G191</f>
        <v>11813.2</v>
      </c>
      <c r="H190" s="232">
        <f>H191</f>
        <v>11813.2</v>
      </c>
      <c r="K190" s="42"/>
    </row>
    <row r="191" spans="1:8" s="38" customFormat="1" ht="15.75">
      <c r="A191" s="233" t="s">
        <v>58</v>
      </c>
      <c r="B191" s="64" t="s">
        <v>111</v>
      </c>
      <c r="C191" s="70" t="s">
        <v>108</v>
      </c>
      <c r="D191" s="70" t="s">
        <v>97</v>
      </c>
      <c r="E191" s="70"/>
      <c r="F191" s="72"/>
      <c r="G191" s="232">
        <f>G192</f>
        <v>11813.2</v>
      </c>
      <c r="H191" s="232">
        <f>H192</f>
        <v>11813.2</v>
      </c>
    </row>
    <row r="192" spans="1:8" s="38" customFormat="1" ht="37.5" customHeight="1">
      <c r="A192" s="241" t="s">
        <v>278</v>
      </c>
      <c r="B192" s="64" t="s">
        <v>111</v>
      </c>
      <c r="C192" s="64" t="s">
        <v>108</v>
      </c>
      <c r="D192" s="64" t="s">
        <v>97</v>
      </c>
      <c r="E192" s="64" t="s">
        <v>336</v>
      </c>
      <c r="F192" s="72"/>
      <c r="G192" s="238">
        <f>G193+G197</f>
        <v>11813.2</v>
      </c>
      <c r="H192" s="238">
        <f>H193+H197</f>
        <v>11813.2</v>
      </c>
    </row>
    <row r="193" spans="1:8" s="38" customFormat="1" ht="14.25" customHeight="1">
      <c r="A193" s="233" t="s">
        <v>56</v>
      </c>
      <c r="B193" s="64" t="s">
        <v>111</v>
      </c>
      <c r="C193" s="70" t="s">
        <v>102</v>
      </c>
      <c r="D193" s="70" t="s">
        <v>102</v>
      </c>
      <c r="E193" s="70"/>
      <c r="F193" s="72"/>
      <c r="G193" s="232">
        <f aca="true" t="shared" si="11" ref="G193:H195">G194</f>
        <v>200</v>
      </c>
      <c r="H193" s="232">
        <f t="shared" si="11"/>
        <v>200</v>
      </c>
    </row>
    <row r="194" spans="1:8" s="38" customFormat="1" ht="36.75" customHeight="1">
      <c r="A194" s="241" t="s">
        <v>278</v>
      </c>
      <c r="B194" s="64" t="s">
        <v>111</v>
      </c>
      <c r="C194" s="64" t="s">
        <v>102</v>
      </c>
      <c r="D194" s="64" t="s">
        <v>102</v>
      </c>
      <c r="E194" s="64" t="s">
        <v>363</v>
      </c>
      <c r="F194" s="72"/>
      <c r="G194" s="232">
        <f t="shared" si="11"/>
        <v>200</v>
      </c>
      <c r="H194" s="232">
        <f t="shared" si="11"/>
        <v>200</v>
      </c>
    </row>
    <row r="195" spans="1:8" s="38" customFormat="1" ht="38.25" customHeight="1">
      <c r="A195" s="241" t="s">
        <v>226</v>
      </c>
      <c r="B195" s="64" t="s">
        <v>111</v>
      </c>
      <c r="C195" s="64" t="s">
        <v>102</v>
      </c>
      <c r="D195" s="64" t="s">
        <v>102</v>
      </c>
      <c r="E195" s="64" t="s">
        <v>363</v>
      </c>
      <c r="F195" s="72"/>
      <c r="G195" s="238">
        <f t="shared" si="11"/>
        <v>200</v>
      </c>
      <c r="H195" s="238">
        <f t="shared" si="11"/>
        <v>200</v>
      </c>
    </row>
    <row r="196" spans="1:8" s="38" customFormat="1" ht="48" customHeight="1">
      <c r="A196" s="236" t="s">
        <v>413</v>
      </c>
      <c r="B196" s="64" t="s">
        <v>111</v>
      </c>
      <c r="C196" s="64" t="s">
        <v>102</v>
      </c>
      <c r="D196" s="64" t="s">
        <v>102</v>
      </c>
      <c r="E196" s="64" t="s">
        <v>364</v>
      </c>
      <c r="F196" s="76">
        <v>240</v>
      </c>
      <c r="G196" s="238">
        <v>200</v>
      </c>
      <c r="H196" s="238">
        <v>200</v>
      </c>
    </row>
    <row r="197" spans="1:8" s="38" customFormat="1" ht="52.5" customHeight="1">
      <c r="A197" s="241" t="s">
        <v>279</v>
      </c>
      <c r="B197" s="64" t="s">
        <v>111</v>
      </c>
      <c r="C197" s="64" t="s">
        <v>108</v>
      </c>
      <c r="D197" s="64" t="s">
        <v>97</v>
      </c>
      <c r="E197" s="64" t="s">
        <v>365</v>
      </c>
      <c r="F197" s="72"/>
      <c r="G197" s="232">
        <f>G198+G208+G210+G212</f>
        <v>11613.2</v>
      </c>
      <c r="H197" s="232">
        <f>H198+H208+H210+H212</f>
        <v>11613.2</v>
      </c>
    </row>
    <row r="198" spans="1:8" s="38" customFormat="1" ht="108.75">
      <c r="A198" s="236" t="s">
        <v>457</v>
      </c>
      <c r="B198" s="64" t="s">
        <v>111</v>
      </c>
      <c r="C198" s="64" t="s">
        <v>108</v>
      </c>
      <c r="D198" s="64" t="s">
        <v>97</v>
      </c>
      <c r="E198" s="64" t="s">
        <v>366</v>
      </c>
      <c r="F198" s="76"/>
      <c r="G198" s="238">
        <f>SUM(G201:G207)</f>
        <v>8993.7</v>
      </c>
      <c r="H198" s="238">
        <f>SUM(H201:H207)</f>
        <v>8993.7</v>
      </c>
    </row>
    <row r="199" spans="1:8" s="38" customFormat="1" ht="15.75" hidden="1">
      <c r="A199" s="234" t="s">
        <v>197</v>
      </c>
      <c r="B199" s="64" t="s">
        <v>111</v>
      </c>
      <c r="C199" s="64" t="s">
        <v>108</v>
      </c>
      <c r="D199" s="64" t="s">
        <v>97</v>
      </c>
      <c r="E199" s="64">
        <v>270116</v>
      </c>
      <c r="F199" s="72"/>
      <c r="G199" s="238">
        <f>G200</f>
        <v>0</v>
      </c>
      <c r="H199" s="238">
        <f>H200</f>
        <v>0</v>
      </c>
    </row>
    <row r="200" spans="1:8" s="38" customFormat="1" ht="36" hidden="1">
      <c r="A200" s="234" t="s">
        <v>198</v>
      </c>
      <c r="B200" s="64" t="s">
        <v>111</v>
      </c>
      <c r="C200" s="64" t="s">
        <v>108</v>
      </c>
      <c r="D200" s="64" t="s">
        <v>97</v>
      </c>
      <c r="E200" s="64">
        <v>270116</v>
      </c>
      <c r="F200" s="76">
        <v>111</v>
      </c>
      <c r="G200" s="238">
        <v>0</v>
      </c>
      <c r="H200" s="238">
        <v>0</v>
      </c>
    </row>
    <row r="201" spans="1:8" s="38" customFormat="1" ht="24.75">
      <c r="A201" s="235" t="s">
        <v>261</v>
      </c>
      <c r="B201" s="64" t="s">
        <v>111</v>
      </c>
      <c r="C201" s="64" t="s">
        <v>108</v>
      </c>
      <c r="D201" s="64" t="s">
        <v>97</v>
      </c>
      <c r="E201" s="64" t="s">
        <v>366</v>
      </c>
      <c r="F201" s="76">
        <v>110</v>
      </c>
      <c r="G201" s="238">
        <v>3603.7</v>
      </c>
      <c r="H201" s="238">
        <v>3603.7</v>
      </c>
    </row>
    <row r="202" spans="1:8" s="38" customFormat="1" ht="24.75">
      <c r="A202" s="235" t="s">
        <v>261</v>
      </c>
      <c r="B202" s="64" t="s">
        <v>111</v>
      </c>
      <c r="C202" s="64" t="s">
        <v>108</v>
      </c>
      <c r="D202" s="64" t="s">
        <v>97</v>
      </c>
      <c r="E202" s="64" t="s">
        <v>21</v>
      </c>
      <c r="F202" s="76">
        <v>110</v>
      </c>
      <c r="G202" s="238">
        <v>2920</v>
      </c>
      <c r="H202" s="238">
        <v>2920</v>
      </c>
    </row>
    <row r="203" spans="1:8" s="38" customFormat="1" ht="28.5" customHeight="1" hidden="1">
      <c r="A203" s="243" t="s">
        <v>261</v>
      </c>
      <c r="B203" s="70" t="s">
        <v>111</v>
      </c>
      <c r="C203" s="70" t="s">
        <v>108</v>
      </c>
      <c r="D203" s="70" t="s">
        <v>97</v>
      </c>
      <c r="E203" s="70" t="s">
        <v>385</v>
      </c>
      <c r="F203" s="72">
        <v>110</v>
      </c>
      <c r="G203" s="232">
        <v>0</v>
      </c>
      <c r="H203" s="232">
        <v>0</v>
      </c>
    </row>
    <row r="204" spans="1:8" s="38" customFormat="1" ht="14.25" customHeight="1" hidden="1">
      <c r="A204" s="234" t="s">
        <v>122</v>
      </c>
      <c r="B204" s="64" t="s">
        <v>111</v>
      </c>
      <c r="C204" s="64" t="s">
        <v>108</v>
      </c>
      <c r="D204" s="64" t="s">
        <v>97</v>
      </c>
      <c r="E204" s="64">
        <v>270116</v>
      </c>
      <c r="F204" s="76">
        <v>112</v>
      </c>
      <c r="G204" s="238">
        <v>0</v>
      </c>
      <c r="H204" s="238">
        <v>0</v>
      </c>
    </row>
    <row r="205" spans="1:8" s="38" customFormat="1" ht="39" customHeight="1">
      <c r="A205" s="235" t="s">
        <v>258</v>
      </c>
      <c r="B205" s="64" t="s">
        <v>111</v>
      </c>
      <c r="C205" s="64" t="s">
        <v>108</v>
      </c>
      <c r="D205" s="64" t="s">
        <v>97</v>
      </c>
      <c r="E205" s="64" t="s">
        <v>366</v>
      </c>
      <c r="F205" s="76">
        <v>240</v>
      </c>
      <c r="G205" s="238">
        <v>2450</v>
      </c>
      <c r="H205" s="238">
        <v>2450</v>
      </c>
    </row>
    <row r="206" spans="1:8" s="38" customFormat="1" ht="24.75" hidden="1">
      <c r="A206" s="235" t="s">
        <v>324</v>
      </c>
      <c r="B206" s="64" t="s">
        <v>111</v>
      </c>
      <c r="C206" s="64" t="s">
        <v>108</v>
      </c>
      <c r="D206" s="64" t="s">
        <v>97</v>
      </c>
      <c r="E206" s="64">
        <v>277036</v>
      </c>
      <c r="F206" s="76">
        <v>111</v>
      </c>
      <c r="G206" s="238">
        <v>0</v>
      </c>
      <c r="H206" s="238">
        <v>0</v>
      </c>
    </row>
    <row r="207" spans="1:8" s="38" customFormat="1" ht="15" customHeight="1">
      <c r="A207" s="234" t="s">
        <v>75</v>
      </c>
      <c r="B207" s="64" t="s">
        <v>111</v>
      </c>
      <c r="C207" s="64" t="s">
        <v>108</v>
      </c>
      <c r="D207" s="64" t="s">
        <v>97</v>
      </c>
      <c r="E207" s="64" t="s">
        <v>366</v>
      </c>
      <c r="F207" s="76">
        <v>850</v>
      </c>
      <c r="G207" s="238">
        <v>20</v>
      </c>
      <c r="H207" s="238">
        <v>20</v>
      </c>
    </row>
    <row r="208" spans="1:8" s="38" customFormat="1" ht="37.5" customHeight="1">
      <c r="A208" s="236" t="s">
        <v>414</v>
      </c>
      <c r="B208" s="64" t="s">
        <v>111</v>
      </c>
      <c r="C208" s="64" t="s">
        <v>108</v>
      </c>
      <c r="D208" s="64" t="s">
        <v>97</v>
      </c>
      <c r="E208" s="64" t="s">
        <v>367</v>
      </c>
      <c r="F208" s="76"/>
      <c r="G208" s="238">
        <f>G209</f>
        <v>30</v>
      </c>
      <c r="H208" s="238">
        <f>H209</f>
        <v>30</v>
      </c>
    </row>
    <row r="209" spans="1:8" s="38" customFormat="1" ht="36" customHeight="1">
      <c r="A209" s="235" t="s">
        <v>258</v>
      </c>
      <c r="B209" s="64" t="s">
        <v>111</v>
      </c>
      <c r="C209" s="64" t="s">
        <v>108</v>
      </c>
      <c r="D209" s="64" t="s">
        <v>97</v>
      </c>
      <c r="E209" s="64" t="s">
        <v>367</v>
      </c>
      <c r="F209" s="76">
        <v>240</v>
      </c>
      <c r="G209" s="238">
        <v>30</v>
      </c>
      <c r="H209" s="238">
        <v>30</v>
      </c>
    </row>
    <row r="210" spans="1:8" s="38" customFormat="1" ht="32.25" customHeight="1">
      <c r="A210" s="236" t="s">
        <v>415</v>
      </c>
      <c r="B210" s="64" t="s">
        <v>111</v>
      </c>
      <c r="C210" s="64" t="s">
        <v>108</v>
      </c>
      <c r="D210" s="64" t="s">
        <v>97</v>
      </c>
      <c r="E210" s="64" t="s">
        <v>368</v>
      </c>
      <c r="F210" s="76"/>
      <c r="G210" s="238">
        <f>G211</f>
        <v>800</v>
      </c>
      <c r="H210" s="238">
        <f>H211</f>
        <v>800</v>
      </c>
    </row>
    <row r="211" spans="1:8" s="38" customFormat="1" ht="36.75">
      <c r="A211" s="235" t="s">
        <v>258</v>
      </c>
      <c r="B211" s="64" t="s">
        <v>111</v>
      </c>
      <c r="C211" s="64" t="s">
        <v>108</v>
      </c>
      <c r="D211" s="64" t="s">
        <v>97</v>
      </c>
      <c r="E211" s="64" t="s">
        <v>368</v>
      </c>
      <c r="F211" s="76">
        <v>240</v>
      </c>
      <c r="G211" s="238">
        <v>800</v>
      </c>
      <c r="H211" s="238">
        <v>800</v>
      </c>
    </row>
    <row r="212" spans="1:8" s="38" customFormat="1" ht="38.25" customHeight="1">
      <c r="A212" s="248" t="s">
        <v>416</v>
      </c>
      <c r="B212" s="64" t="s">
        <v>111</v>
      </c>
      <c r="C212" s="64" t="s">
        <v>108</v>
      </c>
      <c r="D212" s="64" t="s">
        <v>97</v>
      </c>
      <c r="E212" s="64" t="s">
        <v>369</v>
      </c>
      <c r="F212" s="76"/>
      <c r="G212" s="238">
        <f>G215+G218+G222+G217</f>
        <v>1789.5</v>
      </c>
      <c r="H212" s="238">
        <f>H215+H218+H222+H217</f>
        <v>1789.5</v>
      </c>
    </row>
    <row r="213" spans="1:8" s="38" customFormat="1" ht="33.75" customHeight="1" hidden="1">
      <c r="A213" s="234" t="s">
        <v>197</v>
      </c>
      <c r="B213" s="64" t="s">
        <v>111</v>
      </c>
      <c r="C213" s="64" t="s">
        <v>108</v>
      </c>
      <c r="D213" s="64" t="s">
        <v>97</v>
      </c>
      <c r="E213" s="64">
        <v>270023</v>
      </c>
      <c r="F213" s="72"/>
      <c r="G213" s="238">
        <f>G214</f>
        <v>0</v>
      </c>
      <c r="H213" s="238">
        <f>H214</f>
        <v>0</v>
      </c>
    </row>
    <row r="214" spans="1:8" s="38" customFormat="1" ht="82.5" customHeight="1" hidden="1">
      <c r="A214" s="234" t="s">
        <v>198</v>
      </c>
      <c r="B214" s="64" t="s">
        <v>111</v>
      </c>
      <c r="C214" s="64" t="s">
        <v>108</v>
      </c>
      <c r="D214" s="64" t="s">
        <v>97</v>
      </c>
      <c r="E214" s="64">
        <v>270023</v>
      </c>
      <c r="F214" s="76">
        <v>111</v>
      </c>
      <c r="G214" s="238">
        <v>0</v>
      </c>
      <c r="H214" s="238">
        <v>0</v>
      </c>
    </row>
    <row r="215" spans="1:11" s="38" customFormat="1" ht="25.5" customHeight="1">
      <c r="A215" s="235" t="s">
        <v>261</v>
      </c>
      <c r="B215" s="64" t="s">
        <v>111</v>
      </c>
      <c r="C215" s="64" t="s">
        <v>108</v>
      </c>
      <c r="D215" s="64" t="s">
        <v>97</v>
      </c>
      <c r="E215" s="64" t="s">
        <v>369</v>
      </c>
      <c r="F215" s="76">
        <v>110</v>
      </c>
      <c r="G215" s="238">
        <v>1644.5</v>
      </c>
      <c r="H215" s="238">
        <v>1644.5</v>
      </c>
      <c r="I215" s="44"/>
      <c r="J215" s="44"/>
      <c r="K215" s="44"/>
    </row>
    <row r="216" spans="1:11" s="38" customFormat="1" ht="24" hidden="1">
      <c r="A216" s="234" t="s">
        <v>77</v>
      </c>
      <c r="B216" s="64" t="s">
        <v>111</v>
      </c>
      <c r="C216" s="64" t="s">
        <v>108</v>
      </c>
      <c r="D216" s="64" t="s">
        <v>97</v>
      </c>
      <c r="E216" s="64">
        <v>270023</v>
      </c>
      <c r="F216" s="76">
        <v>242</v>
      </c>
      <c r="G216" s="238">
        <v>0</v>
      </c>
      <c r="H216" s="238">
        <v>0</v>
      </c>
      <c r="I216" s="44"/>
      <c r="J216" s="44"/>
      <c r="K216" s="44"/>
    </row>
    <row r="217" spans="1:11" s="38" customFormat="1" ht="48" hidden="1">
      <c r="A217" s="233" t="s">
        <v>83</v>
      </c>
      <c r="B217" s="70" t="s">
        <v>111</v>
      </c>
      <c r="C217" s="70" t="s">
        <v>108</v>
      </c>
      <c r="D217" s="70" t="s">
        <v>97</v>
      </c>
      <c r="E217" s="70" t="s">
        <v>385</v>
      </c>
      <c r="F217" s="72">
        <v>110</v>
      </c>
      <c r="G217" s="232">
        <v>0</v>
      </c>
      <c r="H217" s="232">
        <v>0</v>
      </c>
      <c r="I217" s="44"/>
      <c r="J217" s="44"/>
      <c r="K217" s="44"/>
    </row>
    <row r="218" spans="1:11" s="38" customFormat="1" ht="24">
      <c r="A218" s="234" t="s">
        <v>78</v>
      </c>
      <c r="B218" s="64" t="s">
        <v>111</v>
      </c>
      <c r="C218" s="64" t="s">
        <v>108</v>
      </c>
      <c r="D218" s="64" t="s">
        <v>97</v>
      </c>
      <c r="E218" s="64" t="s">
        <v>369</v>
      </c>
      <c r="F218" s="76">
        <v>240</v>
      </c>
      <c r="G218" s="238">
        <v>145</v>
      </c>
      <c r="H218" s="238">
        <v>145</v>
      </c>
      <c r="I218" s="44"/>
      <c r="J218" s="44"/>
      <c r="K218" s="44"/>
    </row>
    <row r="219" spans="1:11" s="38" customFormat="1" ht="36" customHeight="1" hidden="1">
      <c r="A219" s="234" t="s">
        <v>82</v>
      </c>
      <c r="B219" s="64" t="s">
        <v>111</v>
      </c>
      <c r="C219" s="64" t="s">
        <v>108</v>
      </c>
      <c r="D219" s="64" t="s">
        <v>97</v>
      </c>
      <c r="E219" s="64">
        <v>9200000</v>
      </c>
      <c r="F219" s="76"/>
      <c r="G219" s="238">
        <f>G220</f>
        <v>0</v>
      </c>
      <c r="H219" s="238">
        <f>H220</f>
        <v>0</v>
      </c>
      <c r="I219" s="44"/>
      <c r="J219" s="44"/>
      <c r="K219" s="44"/>
    </row>
    <row r="220" spans="1:11" s="38" customFormat="1" ht="48" hidden="1">
      <c r="A220" s="233" t="s">
        <v>83</v>
      </c>
      <c r="B220" s="70" t="s">
        <v>111</v>
      </c>
      <c r="C220" s="70" t="s">
        <v>108</v>
      </c>
      <c r="D220" s="70" t="s">
        <v>97</v>
      </c>
      <c r="E220" s="64" t="s">
        <v>386</v>
      </c>
      <c r="F220" s="76">
        <v>110</v>
      </c>
      <c r="G220" s="238">
        <f>G221</f>
        <v>0</v>
      </c>
      <c r="H220" s="238">
        <f>H221</f>
        <v>0</v>
      </c>
      <c r="I220" s="44"/>
      <c r="J220" s="44"/>
      <c r="K220" s="44"/>
    </row>
    <row r="221" spans="1:11" s="38" customFormat="1" ht="15.75" hidden="1">
      <c r="A221" s="234" t="s">
        <v>81</v>
      </c>
      <c r="B221" s="64" t="s">
        <v>111</v>
      </c>
      <c r="C221" s="64" t="s">
        <v>108</v>
      </c>
      <c r="D221" s="64" t="s">
        <v>97</v>
      </c>
      <c r="E221" s="64">
        <v>9207036</v>
      </c>
      <c r="F221" s="76">
        <v>111</v>
      </c>
      <c r="G221" s="238"/>
      <c r="H221" s="238"/>
      <c r="I221" s="44"/>
      <c r="J221" s="44"/>
      <c r="K221" s="44"/>
    </row>
    <row r="222" spans="1:11" s="38" customFormat="1" ht="24.75" hidden="1">
      <c r="A222" s="235" t="s">
        <v>324</v>
      </c>
      <c r="B222" s="64" t="s">
        <v>111</v>
      </c>
      <c r="C222" s="64" t="s">
        <v>108</v>
      </c>
      <c r="D222" s="64" t="s">
        <v>97</v>
      </c>
      <c r="E222" s="64">
        <v>277036</v>
      </c>
      <c r="F222" s="76">
        <v>111</v>
      </c>
      <c r="G222" s="238">
        <v>0</v>
      </c>
      <c r="H222" s="238">
        <v>0</v>
      </c>
      <c r="I222" s="44"/>
      <c r="J222" s="44"/>
      <c r="K222" s="44"/>
    </row>
    <row r="223" spans="1:11" s="38" customFormat="1" ht="15.75">
      <c r="A223" s="233" t="s">
        <v>59</v>
      </c>
      <c r="B223" s="64" t="s">
        <v>111</v>
      </c>
      <c r="C223" s="70" t="s">
        <v>109</v>
      </c>
      <c r="D223" s="70" t="s">
        <v>98</v>
      </c>
      <c r="E223" s="70"/>
      <c r="F223" s="72"/>
      <c r="G223" s="232">
        <f>G224+G229</f>
        <v>976.3</v>
      </c>
      <c r="H223" s="232">
        <f>H224+H229</f>
        <v>976.3</v>
      </c>
      <c r="I223" s="44"/>
      <c r="J223" s="44"/>
      <c r="K223" s="44"/>
    </row>
    <row r="224" spans="1:11" s="38" customFormat="1" ht="15.75">
      <c r="A224" s="233" t="s">
        <v>60</v>
      </c>
      <c r="B224" s="64" t="s">
        <v>111</v>
      </c>
      <c r="C224" s="70" t="s">
        <v>109</v>
      </c>
      <c r="D224" s="70" t="s">
        <v>97</v>
      </c>
      <c r="E224" s="70"/>
      <c r="F224" s="72"/>
      <c r="G224" s="232">
        <f aca="true" t="shared" si="12" ref="G224:H227">G225</f>
        <v>776.3</v>
      </c>
      <c r="H224" s="232">
        <f t="shared" si="12"/>
        <v>776.3</v>
      </c>
      <c r="I224" s="44"/>
      <c r="J224" s="44"/>
      <c r="K224" s="44"/>
    </row>
    <row r="225" spans="1:11" s="38" customFormat="1" ht="24.75">
      <c r="A225" s="235" t="s">
        <v>227</v>
      </c>
      <c r="B225" s="64" t="s">
        <v>111</v>
      </c>
      <c r="C225" s="64" t="s">
        <v>109</v>
      </c>
      <c r="D225" s="64" t="s">
        <v>97</v>
      </c>
      <c r="E225" s="64" t="s">
        <v>343</v>
      </c>
      <c r="F225" s="72"/>
      <c r="G225" s="238">
        <f t="shared" si="12"/>
        <v>776.3</v>
      </c>
      <c r="H225" s="238">
        <f t="shared" si="12"/>
        <v>776.3</v>
      </c>
      <c r="I225" s="44"/>
      <c r="J225" s="44"/>
      <c r="K225" s="44"/>
    </row>
    <row r="226" spans="1:8" ht="24">
      <c r="A226" s="249" t="s">
        <v>229</v>
      </c>
      <c r="B226" s="64" t="s">
        <v>111</v>
      </c>
      <c r="C226" s="64" t="s">
        <v>109</v>
      </c>
      <c r="D226" s="64" t="s">
        <v>97</v>
      </c>
      <c r="E226" s="64" t="s">
        <v>370</v>
      </c>
      <c r="F226" s="72"/>
      <c r="G226" s="238">
        <f t="shared" si="12"/>
        <v>776.3</v>
      </c>
      <c r="H226" s="238">
        <f t="shared" si="12"/>
        <v>776.3</v>
      </c>
    </row>
    <row r="227" spans="1:8" ht="12.75">
      <c r="A227" s="236" t="s">
        <v>260</v>
      </c>
      <c r="B227" s="64" t="s">
        <v>111</v>
      </c>
      <c r="C227" s="64" t="s">
        <v>109</v>
      </c>
      <c r="D227" s="64" t="s">
        <v>97</v>
      </c>
      <c r="E227" s="64" t="s">
        <v>371</v>
      </c>
      <c r="F227" s="76"/>
      <c r="G227" s="238">
        <f t="shared" si="12"/>
        <v>776.3</v>
      </c>
      <c r="H227" s="238">
        <f t="shared" si="12"/>
        <v>776.3</v>
      </c>
    </row>
    <row r="228" spans="1:8" ht="24">
      <c r="A228" s="250" t="s">
        <v>259</v>
      </c>
      <c r="B228" s="64" t="s">
        <v>111</v>
      </c>
      <c r="C228" s="64" t="s">
        <v>109</v>
      </c>
      <c r="D228" s="64" t="s">
        <v>97</v>
      </c>
      <c r="E228" s="64" t="s">
        <v>371</v>
      </c>
      <c r="F228" s="76">
        <v>310</v>
      </c>
      <c r="G228" s="238">
        <v>776.3</v>
      </c>
      <c r="H228" s="238">
        <v>776.3</v>
      </c>
    </row>
    <row r="229" spans="1:8" ht="15" customHeight="1">
      <c r="A229" s="251" t="s">
        <v>116</v>
      </c>
      <c r="B229" s="70" t="s">
        <v>111</v>
      </c>
      <c r="C229" s="70" t="s">
        <v>109</v>
      </c>
      <c r="D229" s="70" t="s">
        <v>100</v>
      </c>
      <c r="E229" s="70"/>
      <c r="F229" s="72"/>
      <c r="G229" s="232">
        <f aca="true" t="shared" si="13" ref="G229:H232">G230</f>
        <v>200</v>
      </c>
      <c r="H229" s="232">
        <f t="shared" si="13"/>
        <v>200</v>
      </c>
    </row>
    <row r="230" spans="1:8" ht="72" customHeight="1">
      <c r="A230" s="252" t="s">
        <v>269</v>
      </c>
      <c r="B230" s="70" t="s">
        <v>111</v>
      </c>
      <c r="C230" s="70" t="s">
        <v>109</v>
      </c>
      <c r="D230" s="70" t="s">
        <v>100</v>
      </c>
      <c r="E230" s="70" t="s">
        <v>372</v>
      </c>
      <c r="F230" s="72"/>
      <c r="G230" s="232">
        <f t="shared" si="13"/>
        <v>200</v>
      </c>
      <c r="H230" s="232">
        <f t="shared" si="13"/>
        <v>200</v>
      </c>
    </row>
    <row r="231" spans="1:8" ht="14.25" customHeight="1">
      <c r="A231" s="241" t="s">
        <v>220</v>
      </c>
      <c r="B231" s="64" t="s">
        <v>111</v>
      </c>
      <c r="C231" s="64" t="s">
        <v>109</v>
      </c>
      <c r="D231" s="64" t="s">
        <v>100</v>
      </c>
      <c r="E231" s="64" t="s">
        <v>373</v>
      </c>
      <c r="F231" s="76"/>
      <c r="G231" s="238">
        <f t="shared" si="13"/>
        <v>200</v>
      </c>
      <c r="H231" s="238">
        <f t="shared" si="13"/>
        <v>200</v>
      </c>
    </row>
    <row r="232" spans="1:8" ht="108.75" customHeight="1">
      <c r="A232" s="236" t="s">
        <v>270</v>
      </c>
      <c r="B232" s="64" t="s">
        <v>111</v>
      </c>
      <c r="C232" s="64" t="s">
        <v>109</v>
      </c>
      <c r="D232" s="64" t="s">
        <v>100</v>
      </c>
      <c r="E232" s="64" t="s">
        <v>25</v>
      </c>
      <c r="F232" s="76"/>
      <c r="G232" s="238">
        <f t="shared" si="13"/>
        <v>200</v>
      </c>
      <c r="H232" s="238">
        <f t="shared" si="13"/>
        <v>200</v>
      </c>
    </row>
    <row r="233" spans="1:8" ht="23.25" customHeight="1">
      <c r="A233" s="236" t="s">
        <v>281</v>
      </c>
      <c r="B233" s="64" t="s">
        <v>111</v>
      </c>
      <c r="C233" s="64" t="s">
        <v>109</v>
      </c>
      <c r="D233" s="64" t="s">
        <v>100</v>
      </c>
      <c r="E233" s="64" t="s">
        <v>25</v>
      </c>
      <c r="F233" s="76">
        <v>320</v>
      </c>
      <c r="G233" s="238">
        <v>200</v>
      </c>
      <c r="H233" s="238">
        <v>200</v>
      </c>
    </row>
    <row r="234" spans="1:8" ht="96" hidden="1">
      <c r="A234" s="236" t="s">
        <v>325</v>
      </c>
      <c r="B234" s="64" t="s">
        <v>111</v>
      </c>
      <c r="C234" s="64" t="s">
        <v>109</v>
      </c>
      <c r="D234" s="64" t="s">
        <v>100</v>
      </c>
      <c r="E234" s="64">
        <v>117075</v>
      </c>
      <c r="F234" s="76">
        <v>320</v>
      </c>
      <c r="G234" s="238">
        <v>0</v>
      </c>
      <c r="H234" s="238">
        <v>0</v>
      </c>
    </row>
    <row r="235" spans="1:8" ht="120" hidden="1">
      <c r="A235" s="252" t="s">
        <v>270</v>
      </c>
      <c r="B235" s="70" t="s">
        <v>111</v>
      </c>
      <c r="C235" s="70" t="s">
        <v>109</v>
      </c>
      <c r="D235" s="70" t="s">
        <v>100</v>
      </c>
      <c r="E235" s="70" t="s">
        <v>387</v>
      </c>
      <c r="F235" s="72">
        <v>320</v>
      </c>
      <c r="G235" s="232">
        <v>0</v>
      </c>
      <c r="H235" s="232">
        <v>0</v>
      </c>
    </row>
    <row r="236" spans="1:8" ht="120" hidden="1">
      <c r="A236" s="236" t="s">
        <v>270</v>
      </c>
      <c r="B236" s="70" t="s">
        <v>111</v>
      </c>
      <c r="C236" s="70" t="s">
        <v>109</v>
      </c>
      <c r="D236" s="70" t="s">
        <v>100</v>
      </c>
      <c r="E236" s="70" t="s">
        <v>387</v>
      </c>
      <c r="F236" s="72">
        <v>320</v>
      </c>
      <c r="G236" s="232">
        <v>0</v>
      </c>
      <c r="H236" s="232">
        <v>0</v>
      </c>
    </row>
    <row r="237" spans="1:8" ht="48" hidden="1">
      <c r="A237" s="241" t="s">
        <v>271</v>
      </c>
      <c r="B237" s="64" t="s">
        <v>111</v>
      </c>
      <c r="C237" s="64" t="s">
        <v>109</v>
      </c>
      <c r="D237" s="64" t="s">
        <v>100</v>
      </c>
      <c r="E237" s="64" t="s">
        <v>374</v>
      </c>
      <c r="F237" s="76"/>
      <c r="G237" s="238">
        <f>G238</f>
        <v>0</v>
      </c>
      <c r="H237" s="238">
        <f>H238</f>
        <v>0</v>
      </c>
    </row>
    <row r="238" spans="1:8" ht="144.75" customHeight="1" hidden="1">
      <c r="A238" s="236" t="s">
        <v>438</v>
      </c>
      <c r="B238" s="64" t="s">
        <v>111</v>
      </c>
      <c r="C238" s="64" t="s">
        <v>109</v>
      </c>
      <c r="D238" s="64" t="s">
        <v>100</v>
      </c>
      <c r="E238" s="64" t="s">
        <v>375</v>
      </c>
      <c r="F238" s="76"/>
      <c r="G238" s="238">
        <f>G239</f>
        <v>0</v>
      </c>
      <c r="H238" s="238">
        <f>H239</f>
        <v>0</v>
      </c>
    </row>
    <row r="239" spans="1:8" ht="24" hidden="1">
      <c r="A239" s="236" t="s">
        <v>281</v>
      </c>
      <c r="B239" s="64" t="s">
        <v>111</v>
      </c>
      <c r="C239" s="64" t="s">
        <v>109</v>
      </c>
      <c r="D239" s="64" t="s">
        <v>100</v>
      </c>
      <c r="E239" s="64" t="s">
        <v>375</v>
      </c>
      <c r="F239" s="76">
        <v>320</v>
      </c>
      <c r="G239" s="238">
        <v>0</v>
      </c>
      <c r="H239" s="238">
        <v>0</v>
      </c>
    </row>
  </sheetData>
  <sheetProtection/>
  <mergeCells count="8">
    <mergeCell ref="A8:H8"/>
    <mergeCell ref="A9:H9"/>
    <mergeCell ref="F1:H1"/>
    <mergeCell ref="E2:H2"/>
    <mergeCell ref="E3:H3"/>
    <mergeCell ref="E4:H4"/>
    <mergeCell ref="E5:H5"/>
    <mergeCell ref="A7:H7"/>
  </mergeCells>
  <printOptions/>
  <pageMargins left="0.7" right="0.7" top="0.75" bottom="0.75" header="0.3" footer="0.3"/>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J17"/>
  <sheetViews>
    <sheetView zoomScalePageLayoutView="0" workbookViewId="0" topLeftCell="A1">
      <selection activeCell="D13" sqref="D13"/>
    </sheetView>
  </sheetViews>
  <sheetFormatPr defaultColWidth="9.00390625" defaultRowHeight="12.75"/>
  <cols>
    <col min="1" max="1" width="27.125" style="34" customWidth="1"/>
    <col min="2" max="2" width="11.25390625" style="34" customWidth="1"/>
    <col min="3" max="3" width="24.875" style="34" customWidth="1"/>
    <col min="4" max="4" width="15.625" style="34" customWidth="1"/>
    <col min="5" max="5" width="16.625" style="34" hidden="1" customWidth="1"/>
    <col min="6" max="6" width="16.375" style="34" hidden="1" customWidth="1"/>
    <col min="7" max="7" width="3.00390625" style="34" hidden="1" customWidth="1"/>
    <col min="8" max="16384" width="9.125" style="34" customWidth="1"/>
  </cols>
  <sheetData>
    <row r="1" spans="1:7" s="199" customFormat="1" ht="18" customHeight="1">
      <c r="A1" s="197"/>
      <c r="B1" s="197"/>
      <c r="C1" s="492" t="s">
        <v>110</v>
      </c>
      <c r="D1" s="492"/>
      <c r="E1" s="492"/>
      <c r="F1" s="492"/>
      <c r="G1" s="492"/>
    </row>
    <row r="2" spans="1:7" s="199" customFormat="1" ht="12.75">
      <c r="A2" s="197"/>
      <c r="B2" s="197"/>
      <c r="C2" s="496" t="s">
        <v>30</v>
      </c>
      <c r="D2" s="496"/>
      <c r="E2" s="496"/>
      <c r="F2" s="496"/>
      <c r="G2" s="496"/>
    </row>
    <row r="3" spans="1:7" s="199" customFormat="1" ht="12.75">
      <c r="A3" s="197"/>
      <c r="B3" s="197"/>
      <c r="C3" s="223"/>
      <c r="D3" s="217" t="s">
        <v>31</v>
      </c>
      <c r="E3" s="218"/>
      <c r="F3" s="218"/>
      <c r="G3" s="218"/>
    </row>
    <row r="4" spans="1:10" s="199" customFormat="1" ht="12.75">
      <c r="A4" s="197"/>
      <c r="B4" s="197"/>
      <c r="C4" s="491" t="str">
        <f>'прил 1'!$B$4</f>
        <v>  от "03" июня 2020 г.  № 70</v>
      </c>
      <c r="D4" s="491"/>
      <c r="E4" s="491"/>
      <c r="F4" s="491"/>
      <c r="G4" s="491"/>
      <c r="H4" s="200"/>
      <c r="I4" s="200"/>
      <c r="J4" s="200"/>
    </row>
    <row r="5" spans="1:7" s="199" customFormat="1" ht="18" customHeight="1">
      <c r="A5" s="197"/>
      <c r="B5" s="197"/>
      <c r="C5" s="492" t="s">
        <v>9</v>
      </c>
      <c r="D5" s="492"/>
      <c r="E5" s="492"/>
      <c r="F5" s="492"/>
      <c r="G5" s="492"/>
    </row>
    <row r="6" spans="1:5" ht="50.25" customHeight="1">
      <c r="A6" s="510" t="s">
        <v>208</v>
      </c>
      <c r="B6" s="510"/>
      <c r="C6" s="510"/>
      <c r="D6" s="510"/>
      <c r="E6" s="510"/>
    </row>
    <row r="7" spans="1:5" ht="12.75">
      <c r="A7" s="539" t="s">
        <v>511</v>
      </c>
      <c r="B7" s="539"/>
      <c r="C7" s="539"/>
      <c r="D7" s="539"/>
      <c r="E7" s="539"/>
    </row>
    <row r="8" ht="13.5" thickBot="1">
      <c r="A8" s="107"/>
    </row>
    <row r="9" spans="1:4" ht="39" thickBot="1">
      <c r="A9" s="201" t="s">
        <v>209</v>
      </c>
      <c r="B9" s="202" t="s">
        <v>210</v>
      </c>
      <c r="C9" s="202" t="s">
        <v>211</v>
      </c>
      <c r="D9" s="203" t="s">
        <v>512</v>
      </c>
    </row>
    <row r="10" spans="1:4" ht="66" customHeight="1" thickBot="1">
      <c r="A10" s="204" t="s">
        <v>212</v>
      </c>
      <c r="B10" s="204"/>
      <c r="C10" s="205" t="s">
        <v>213</v>
      </c>
      <c r="D10" s="206">
        <v>96.7</v>
      </c>
    </row>
    <row r="11" spans="1:4" ht="70.5" customHeight="1" hidden="1" thickBot="1">
      <c r="A11" s="207" t="s">
        <v>214</v>
      </c>
      <c r="B11" s="208"/>
      <c r="C11" s="209" t="s">
        <v>215</v>
      </c>
      <c r="D11" s="210">
        <v>0</v>
      </c>
    </row>
    <row r="12" spans="1:4" ht="56.25" customHeight="1" thickBot="1">
      <c r="A12" s="204" t="s">
        <v>216</v>
      </c>
      <c r="B12" s="204"/>
      <c r="C12" s="209" t="s">
        <v>217</v>
      </c>
      <c r="D12" s="211">
        <v>27</v>
      </c>
    </row>
    <row r="13" spans="1:4" ht="79.5" customHeight="1" thickBot="1">
      <c r="A13" s="204" t="s">
        <v>216</v>
      </c>
      <c r="B13" s="212"/>
      <c r="C13" s="213" t="s">
        <v>330</v>
      </c>
      <c r="D13" s="214">
        <v>100</v>
      </c>
    </row>
    <row r="14" spans="1:4" ht="13.5" thickBot="1">
      <c r="A14" s="540" t="s">
        <v>218</v>
      </c>
      <c r="B14" s="541"/>
      <c r="C14" s="208"/>
      <c r="D14" s="215">
        <f>SUM(D10:D13)</f>
        <v>223.7</v>
      </c>
    </row>
    <row r="15" ht="12.75">
      <c r="A15" s="216"/>
    </row>
    <row r="16" ht="12.75">
      <c r="A16" s="216"/>
    </row>
    <row r="17" ht="12.75">
      <c r="A17" s="216"/>
    </row>
  </sheetData>
  <sheetProtection/>
  <mergeCells count="7">
    <mergeCell ref="C1:G1"/>
    <mergeCell ref="C2:G2"/>
    <mergeCell ref="C4:G4"/>
    <mergeCell ref="C5:G5"/>
    <mergeCell ref="A7:E7"/>
    <mergeCell ref="A14:B14"/>
    <mergeCell ref="A6:E6"/>
  </mergeCells>
  <printOptions/>
  <pageMargins left="0.7" right="0.7" top="0.75" bottom="0.75" header="0.3" footer="0.3"/>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J17"/>
  <sheetViews>
    <sheetView zoomScalePageLayoutView="0" workbookViewId="0" topLeftCell="A1">
      <selection activeCell="A3" sqref="A3"/>
    </sheetView>
  </sheetViews>
  <sheetFormatPr defaultColWidth="9.00390625" defaultRowHeight="12.75"/>
  <cols>
    <col min="1" max="1" width="27.125" style="34" customWidth="1"/>
    <col min="2" max="2" width="11.25390625" style="34" customWidth="1"/>
    <col min="3" max="3" width="24.875" style="34" customWidth="1"/>
    <col min="4" max="4" width="15.75390625" style="34" customWidth="1"/>
    <col min="5" max="5" width="15.625" style="34" customWidth="1"/>
    <col min="6" max="6" width="16.375" style="34" hidden="1" customWidth="1"/>
    <col min="7" max="7" width="3.00390625" style="34" hidden="1" customWidth="1"/>
    <col min="8" max="16384" width="9.125" style="34" customWidth="1"/>
  </cols>
  <sheetData>
    <row r="1" spans="1:7" s="199" customFormat="1" ht="18" customHeight="1">
      <c r="A1" s="197"/>
      <c r="B1" s="197"/>
      <c r="C1" s="198"/>
      <c r="D1" s="198"/>
      <c r="E1" s="492" t="s">
        <v>110</v>
      </c>
      <c r="F1" s="542"/>
      <c r="G1" s="543"/>
    </row>
    <row r="2" spans="1:7" s="199" customFormat="1" ht="12.75">
      <c r="A2" s="197"/>
      <c r="B2" s="197"/>
      <c r="C2" s="198"/>
      <c r="D2" s="496" t="s">
        <v>30</v>
      </c>
      <c r="E2" s="544"/>
      <c r="F2" s="544"/>
      <c r="G2" s="544"/>
    </row>
    <row r="3" spans="1:7" s="199" customFormat="1" ht="12.75">
      <c r="A3" s="197"/>
      <c r="B3" s="197"/>
      <c r="C3" s="198"/>
      <c r="D3" s="491" t="s">
        <v>31</v>
      </c>
      <c r="E3" s="544"/>
      <c r="F3" s="544"/>
      <c r="G3" s="544"/>
    </row>
    <row r="4" spans="1:10" s="199" customFormat="1" ht="12.75">
      <c r="A4" s="197"/>
      <c r="B4" s="197"/>
      <c r="C4" s="198"/>
      <c r="D4" s="491" t="s">
        <v>532</v>
      </c>
      <c r="E4" s="491"/>
      <c r="F4" s="491"/>
      <c r="G4" s="491"/>
      <c r="H4" s="200"/>
      <c r="I4" s="200"/>
      <c r="J4" s="200"/>
    </row>
    <row r="5" spans="1:7" s="199" customFormat="1" ht="18" customHeight="1">
      <c r="A5" s="197"/>
      <c r="B5" s="197"/>
      <c r="C5" s="198"/>
      <c r="D5" s="492" t="s">
        <v>10</v>
      </c>
      <c r="E5" s="492"/>
      <c r="F5" s="492"/>
      <c r="G5" s="492"/>
    </row>
    <row r="6" spans="1:5" ht="50.25" customHeight="1">
      <c r="A6" s="510" t="s">
        <v>208</v>
      </c>
      <c r="B6" s="510"/>
      <c r="C6" s="510"/>
      <c r="D6" s="510"/>
      <c r="E6" s="510"/>
    </row>
    <row r="7" spans="1:5" ht="12.75">
      <c r="A7" s="539" t="s">
        <v>515</v>
      </c>
      <c r="B7" s="539"/>
      <c r="C7" s="539"/>
      <c r="D7" s="539"/>
      <c r="E7" s="539"/>
    </row>
    <row r="8" ht="13.5" thickBot="1">
      <c r="A8" s="107"/>
    </row>
    <row r="9" spans="1:5" ht="39" thickBot="1">
      <c r="A9" s="201" t="s">
        <v>209</v>
      </c>
      <c r="B9" s="202" t="s">
        <v>210</v>
      </c>
      <c r="C9" s="202" t="s">
        <v>211</v>
      </c>
      <c r="D9" s="203" t="s">
        <v>516</v>
      </c>
      <c r="E9" s="203" t="s">
        <v>517</v>
      </c>
    </row>
    <row r="10" spans="1:5" ht="66" customHeight="1" thickBot="1">
      <c r="A10" s="204" t="s">
        <v>212</v>
      </c>
      <c r="B10" s="204"/>
      <c r="C10" s="205" t="s">
        <v>213</v>
      </c>
      <c r="D10" s="206">
        <v>96.7</v>
      </c>
      <c r="E10" s="206">
        <v>96.7</v>
      </c>
    </row>
    <row r="11" spans="1:5" ht="70.5" customHeight="1" hidden="1" thickBot="1">
      <c r="A11" s="207" t="s">
        <v>214</v>
      </c>
      <c r="B11" s="208"/>
      <c r="C11" s="209" t="s">
        <v>215</v>
      </c>
      <c r="D11" s="210">
        <v>0</v>
      </c>
      <c r="E11" s="210">
        <v>0</v>
      </c>
    </row>
    <row r="12" spans="1:5" ht="56.25" customHeight="1" thickBot="1">
      <c r="A12" s="204" t="s">
        <v>216</v>
      </c>
      <c r="B12" s="204"/>
      <c r="C12" s="209" t="s">
        <v>217</v>
      </c>
      <c r="D12" s="211">
        <v>27</v>
      </c>
      <c r="E12" s="211">
        <v>27</v>
      </c>
    </row>
    <row r="13" spans="1:5" ht="79.5" customHeight="1" thickBot="1">
      <c r="A13" s="204" t="s">
        <v>216</v>
      </c>
      <c r="B13" s="212"/>
      <c r="C13" s="213" t="s">
        <v>330</v>
      </c>
      <c r="D13" s="214">
        <v>100</v>
      </c>
      <c r="E13" s="214">
        <v>100</v>
      </c>
    </row>
    <row r="14" spans="1:5" ht="13.5" thickBot="1">
      <c r="A14" s="540" t="s">
        <v>218</v>
      </c>
      <c r="B14" s="541"/>
      <c r="C14" s="208"/>
      <c r="D14" s="215">
        <f>SUM(D10:D13)</f>
        <v>223.7</v>
      </c>
      <c r="E14" s="215">
        <f>SUM(E10:E13)</f>
        <v>223.7</v>
      </c>
    </row>
    <row r="15" ht="12.75">
      <c r="A15" s="216"/>
    </row>
    <row r="16" ht="12.75">
      <c r="A16" s="216"/>
    </row>
    <row r="17" ht="12.75">
      <c r="A17" s="216"/>
    </row>
  </sheetData>
  <sheetProtection/>
  <mergeCells count="8">
    <mergeCell ref="E1:G1"/>
    <mergeCell ref="D2:G2"/>
    <mergeCell ref="D3:G3"/>
    <mergeCell ref="D5:G5"/>
    <mergeCell ref="A7:E7"/>
    <mergeCell ref="A14:B14"/>
    <mergeCell ref="A6:E6"/>
    <mergeCell ref="D4:G4"/>
  </mergeCells>
  <printOptions/>
  <pageMargins left="0.7" right="0.7" top="0.75" bottom="0.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B24" sqref="B24"/>
    </sheetView>
  </sheetViews>
  <sheetFormatPr defaultColWidth="9.00390625" defaultRowHeight="12.75"/>
  <cols>
    <col min="1" max="1" width="23.875" style="34" customWidth="1"/>
    <col min="2" max="2" width="30.25390625" style="34" customWidth="1"/>
    <col min="3" max="3" width="16.00390625" style="34" customWidth="1"/>
    <col min="4" max="4" width="15.875" style="34" customWidth="1"/>
    <col min="5" max="16384" width="9.125" style="34" customWidth="1"/>
  </cols>
  <sheetData>
    <row r="1" spans="1:4" s="199" customFormat="1" ht="12.75">
      <c r="A1" s="254"/>
      <c r="B1" s="492" t="s">
        <v>110</v>
      </c>
      <c r="C1" s="492"/>
      <c r="D1" s="492"/>
    </row>
    <row r="2" spans="1:9" s="199" customFormat="1" ht="12.75">
      <c r="A2" s="254"/>
      <c r="B2" s="496" t="s">
        <v>30</v>
      </c>
      <c r="C2" s="496"/>
      <c r="D2" s="496"/>
      <c r="H2" s="255"/>
      <c r="I2" s="256"/>
    </row>
    <row r="3" spans="1:9" s="199" customFormat="1" ht="12.75">
      <c r="A3" s="254"/>
      <c r="B3" s="491" t="s">
        <v>31</v>
      </c>
      <c r="C3" s="491"/>
      <c r="D3" s="491"/>
      <c r="I3" s="257"/>
    </row>
    <row r="4" spans="1:9" s="199" customFormat="1" ht="12.75" customHeight="1">
      <c r="A4" s="254"/>
      <c r="B4" s="491" t="s">
        <v>530</v>
      </c>
      <c r="C4" s="491"/>
      <c r="D4" s="491"/>
      <c r="I4" s="258"/>
    </row>
    <row r="5" spans="1:4" s="199" customFormat="1" ht="12.75" customHeight="1">
      <c r="A5" s="254"/>
      <c r="B5" s="492" t="s">
        <v>123</v>
      </c>
      <c r="C5" s="492"/>
      <c r="D5" s="492"/>
    </row>
    <row r="6" spans="2:4" ht="12.75">
      <c r="B6" s="106" t="s">
        <v>190</v>
      </c>
      <c r="C6" s="259"/>
      <c r="D6" s="259"/>
    </row>
    <row r="7" spans="2:4" ht="12.75">
      <c r="B7" s="106" t="s">
        <v>191</v>
      </c>
      <c r="C7" s="259"/>
      <c r="D7" s="259"/>
    </row>
    <row r="8" spans="2:4" ht="12.75">
      <c r="B8" s="106" t="s">
        <v>192</v>
      </c>
      <c r="C8" s="259"/>
      <c r="D8" s="259"/>
    </row>
    <row r="9" ht="12.75">
      <c r="B9" s="106" t="s">
        <v>496</v>
      </c>
    </row>
    <row r="10" ht="13.5" thickBot="1"/>
    <row r="11" spans="1:4" ht="15.75" customHeight="1">
      <c r="A11" s="260"/>
      <c r="B11" s="261"/>
      <c r="C11" s="493" t="s">
        <v>497</v>
      </c>
      <c r="D11" s="493" t="s">
        <v>498</v>
      </c>
    </row>
    <row r="12" spans="1:4" ht="12.75">
      <c r="A12" s="262" t="s">
        <v>193</v>
      </c>
      <c r="B12" s="263" t="s">
        <v>194</v>
      </c>
      <c r="C12" s="494"/>
      <c r="D12" s="494"/>
    </row>
    <row r="13" spans="1:4" ht="13.5" thickBot="1">
      <c r="A13" s="264"/>
      <c r="B13" s="265"/>
      <c r="C13" s="495"/>
      <c r="D13" s="495"/>
    </row>
    <row r="14" spans="1:4" ht="13.5" thickBot="1">
      <c r="A14" s="266"/>
      <c r="B14" s="267"/>
      <c r="C14" s="268"/>
      <c r="D14" s="268"/>
    </row>
    <row r="15" spans="1:4" ht="55.5" customHeight="1">
      <c r="A15" s="269" t="s">
        <v>334</v>
      </c>
      <c r="B15" s="108" t="s">
        <v>195</v>
      </c>
      <c r="C15" s="270">
        <f>'прил.5'!C36-'прил.11'!F12</f>
        <v>5573.899999999994</v>
      </c>
      <c r="D15" s="270">
        <f>'прил.5'!D36-'прил.11'!G12</f>
        <v>10175.199999999997</v>
      </c>
    </row>
    <row r="16" spans="1:4" ht="13.5" thickBot="1">
      <c r="A16" s="271"/>
      <c r="B16" s="272" t="s">
        <v>196</v>
      </c>
      <c r="C16" s="273">
        <f>C15</f>
        <v>5573.899999999994</v>
      </c>
      <c r="D16" s="273">
        <f>D15</f>
        <v>10175.199999999997</v>
      </c>
    </row>
    <row r="19" spans="1:4" ht="12.75">
      <c r="A19" s="267"/>
      <c r="B19" s="267"/>
      <c r="C19" s="267"/>
      <c r="D19" s="267"/>
    </row>
  </sheetData>
  <sheetProtection/>
  <mergeCells count="7">
    <mergeCell ref="B4:D4"/>
    <mergeCell ref="B5:D5"/>
    <mergeCell ref="D11:D13"/>
    <mergeCell ref="C11:C13"/>
    <mergeCell ref="B1:D1"/>
    <mergeCell ref="B2:D2"/>
    <mergeCell ref="B3:D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0"/>
  <sheetViews>
    <sheetView zoomScalePageLayoutView="0" workbookViewId="0" topLeftCell="A1">
      <selection activeCell="A7" sqref="A7"/>
    </sheetView>
  </sheetViews>
  <sheetFormatPr defaultColWidth="24.125" defaultRowHeight="12.75"/>
  <cols>
    <col min="1" max="1" width="24.125" style="34" customWidth="1"/>
    <col min="2" max="2" width="63.25390625" style="34" customWidth="1"/>
    <col min="3" max="3" width="15.625" style="34" customWidth="1"/>
    <col min="4" max="4" width="8.125" style="34" hidden="1" customWidth="1"/>
    <col min="5" max="5" width="13.25390625" style="34" customWidth="1"/>
    <col min="6" max="16384" width="24.125" style="34" customWidth="1"/>
  </cols>
  <sheetData>
    <row r="1" spans="1:3" s="199" customFormat="1" ht="12.75">
      <c r="A1" s="254"/>
      <c r="B1" s="492" t="s">
        <v>110</v>
      </c>
      <c r="C1" s="492"/>
    </row>
    <row r="2" spans="1:9" s="199" customFormat="1" ht="12.75">
      <c r="A2" s="254"/>
      <c r="B2" s="496" t="s">
        <v>30</v>
      </c>
      <c r="C2" s="496"/>
      <c r="H2" s="255"/>
      <c r="I2" s="256"/>
    </row>
    <row r="3" spans="1:9" s="199" customFormat="1" ht="12.75">
      <c r="A3" s="254"/>
      <c r="B3" s="491" t="s">
        <v>31</v>
      </c>
      <c r="C3" s="491"/>
      <c r="I3" s="257"/>
    </row>
    <row r="4" spans="1:9" s="199" customFormat="1" ht="15.75">
      <c r="A4" s="254"/>
      <c r="B4" s="490" t="s">
        <v>531</v>
      </c>
      <c r="C4" s="490"/>
      <c r="I4" s="258"/>
    </row>
    <row r="5" spans="1:3" s="199" customFormat="1" ht="12.75">
      <c r="A5" s="254"/>
      <c r="B5" s="492" t="s">
        <v>168</v>
      </c>
      <c r="C5" s="492"/>
    </row>
    <row r="6" spans="2:3" ht="12.75">
      <c r="B6" s="105" t="s">
        <v>124</v>
      </c>
      <c r="C6" s="259"/>
    </row>
    <row r="7" spans="2:3" ht="12.75">
      <c r="B7" s="221" t="s">
        <v>125</v>
      </c>
      <c r="C7" s="259"/>
    </row>
    <row r="8" ht="12.75">
      <c r="B8" s="105" t="s">
        <v>489</v>
      </c>
    </row>
    <row r="9" ht="8.25" customHeight="1" thickBot="1"/>
    <row r="10" spans="1:3" ht="36" customHeight="1">
      <c r="A10" s="274" t="s">
        <v>126</v>
      </c>
      <c r="B10" s="275" t="s">
        <v>127</v>
      </c>
      <c r="C10" s="276" t="s">
        <v>461</v>
      </c>
    </row>
    <row r="11" spans="1:3" ht="1.5" customHeight="1" thickBot="1">
      <c r="A11" s="277"/>
      <c r="B11" s="278"/>
      <c r="C11" s="279"/>
    </row>
    <row r="12" spans="1:3" ht="13.5" thickBot="1">
      <c r="A12" s="280">
        <v>1</v>
      </c>
      <c r="B12" s="263">
        <v>2</v>
      </c>
      <c r="C12" s="262">
        <v>3</v>
      </c>
    </row>
    <row r="13" spans="1:3" ht="12.75">
      <c r="A13" s="281" t="s">
        <v>128</v>
      </c>
      <c r="B13" s="282" t="s">
        <v>129</v>
      </c>
      <c r="C13" s="283">
        <f>C14+C16+C18+C22+C23+C26+C28+C32+C34</f>
        <v>40976.9</v>
      </c>
    </row>
    <row r="14" spans="1:3" ht="12.75">
      <c r="A14" s="284" t="s">
        <v>130</v>
      </c>
      <c r="B14" s="285" t="s">
        <v>131</v>
      </c>
      <c r="C14" s="286">
        <f>C15</f>
        <v>15641</v>
      </c>
    </row>
    <row r="15" spans="1:3" ht="12.75">
      <c r="A15" s="284" t="s">
        <v>132</v>
      </c>
      <c r="B15" s="287" t="s">
        <v>133</v>
      </c>
      <c r="C15" s="288">
        <v>15641</v>
      </c>
    </row>
    <row r="16" spans="1:3" ht="28.5" customHeight="1">
      <c r="A16" s="289" t="s">
        <v>134</v>
      </c>
      <c r="B16" s="290" t="s">
        <v>135</v>
      </c>
      <c r="C16" s="288">
        <f>C17</f>
        <v>4010.9</v>
      </c>
    </row>
    <row r="17" spans="1:3" ht="51">
      <c r="A17" s="289" t="s">
        <v>136</v>
      </c>
      <c r="B17" s="290" t="s">
        <v>427</v>
      </c>
      <c r="C17" s="288">
        <v>4010.9</v>
      </c>
    </row>
    <row r="18" spans="1:3" ht="12.75">
      <c r="A18" s="284" t="s">
        <v>137</v>
      </c>
      <c r="B18" s="285" t="s">
        <v>138</v>
      </c>
      <c r="C18" s="286">
        <f>C19+C20+C21</f>
        <v>8869.7</v>
      </c>
    </row>
    <row r="19" spans="1:3" ht="12.75">
      <c r="A19" s="284" t="s">
        <v>139</v>
      </c>
      <c r="B19" s="287" t="s">
        <v>140</v>
      </c>
      <c r="C19" s="286">
        <v>1006.9</v>
      </c>
    </row>
    <row r="20" spans="1:3" ht="12.75" hidden="1">
      <c r="A20" s="284" t="s">
        <v>141</v>
      </c>
      <c r="B20" s="287" t="s">
        <v>142</v>
      </c>
      <c r="C20" s="286">
        <v>0</v>
      </c>
    </row>
    <row r="21" spans="1:3" ht="12.75">
      <c r="A21" s="284" t="s">
        <v>143</v>
      </c>
      <c r="B21" s="287" t="s">
        <v>144</v>
      </c>
      <c r="C21" s="288">
        <v>7862.8</v>
      </c>
    </row>
    <row r="22" spans="1:3" ht="12.75">
      <c r="A22" s="284" t="s">
        <v>145</v>
      </c>
      <c r="B22" s="287" t="s">
        <v>146</v>
      </c>
      <c r="C22" s="288">
        <v>25</v>
      </c>
    </row>
    <row r="23" spans="1:3" ht="45.75" customHeight="1">
      <c r="A23" s="284" t="s">
        <v>147</v>
      </c>
      <c r="B23" s="291" t="s">
        <v>148</v>
      </c>
      <c r="C23" s="286">
        <f>C24+C25</f>
        <v>5050.3</v>
      </c>
    </row>
    <row r="24" spans="1:3" ht="99.75" customHeight="1">
      <c r="A24" s="284" t="s">
        <v>149</v>
      </c>
      <c r="B24" s="292" t="s">
        <v>150</v>
      </c>
      <c r="C24" s="286">
        <v>4600.3</v>
      </c>
    </row>
    <row r="25" spans="1:3" ht="97.5" customHeight="1">
      <c r="A25" s="284" t="s">
        <v>151</v>
      </c>
      <c r="B25" s="292" t="s">
        <v>152</v>
      </c>
      <c r="C25" s="288">
        <v>450</v>
      </c>
    </row>
    <row r="26" spans="1:3" ht="35.25" customHeight="1" hidden="1">
      <c r="A26" s="284" t="s">
        <v>153</v>
      </c>
      <c r="B26" s="292" t="s">
        <v>154</v>
      </c>
      <c r="C26" s="288">
        <f>C27</f>
        <v>0</v>
      </c>
    </row>
    <row r="27" spans="1:3" ht="12.75" hidden="1">
      <c r="A27" s="284" t="s">
        <v>155</v>
      </c>
      <c r="B27" s="292" t="s">
        <v>156</v>
      </c>
      <c r="C27" s="288">
        <v>0</v>
      </c>
    </row>
    <row r="28" spans="1:3" ht="25.5">
      <c r="A28" s="284" t="s">
        <v>157</v>
      </c>
      <c r="B28" s="292" t="s">
        <v>158</v>
      </c>
      <c r="C28" s="288">
        <f>C30+C29+C31</f>
        <v>7250</v>
      </c>
    </row>
    <row r="29" spans="1:3" ht="93" customHeight="1">
      <c r="A29" s="284" t="s">
        <v>328</v>
      </c>
      <c r="B29" s="108" t="s">
        <v>303</v>
      </c>
      <c r="C29" s="288">
        <v>200</v>
      </c>
    </row>
    <row r="30" spans="1:3" ht="64.5" customHeight="1">
      <c r="A30" s="284" t="s">
        <v>159</v>
      </c>
      <c r="B30" s="292" t="s">
        <v>160</v>
      </c>
      <c r="C30" s="288">
        <v>900</v>
      </c>
    </row>
    <row r="31" spans="1:3" ht="96.75" customHeight="1">
      <c r="A31" s="284" t="s">
        <v>470</v>
      </c>
      <c r="B31" s="292" t="s">
        <v>426</v>
      </c>
      <c r="C31" s="288">
        <v>6150</v>
      </c>
    </row>
    <row r="32" spans="1:3" ht="12.75">
      <c r="A32" s="284" t="s">
        <v>161</v>
      </c>
      <c r="B32" s="292" t="s">
        <v>162</v>
      </c>
      <c r="C32" s="288">
        <f>C33</f>
        <v>100</v>
      </c>
    </row>
    <row r="33" spans="1:3" ht="25.5">
      <c r="A33" s="284" t="s">
        <v>163</v>
      </c>
      <c r="B33" s="292" t="s">
        <v>164</v>
      </c>
      <c r="C33" s="288">
        <v>100</v>
      </c>
    </row>
    <row r="34" spans="1:3" ht="25.5">
      <c r="A34" s="293" t="s">
        <v>273</v>
      </c>
      <c r="B34" s="294" t="s">
        <v>231</v>
      </c>
      <c r="C34" s="288">
        <v>30</v>
      </c>
    </row>
    <row r="35" spans="1:3" ht="12.75">
      <c r="A35" s="295" t="s">
        <v>165</v>
      </c>
      <c r="B35" s="296" t="s">
        <v>166</v>
      </c>
      <c r="C35" s="297">
        <f>'прил.4'!C12</f>
        <v>50649.1</v>
      </c>
    </row>
    <row r="36" spans="1:3" ht="13.5" thickBot="1">
      <c r="A36" s="298"/>
      <c r="B36" s="299" t="s">
        <v>167</v>
      </c>
      <c r="C36" s="300">
        <f>C13+C35</f>
        <v>91626</v>
      </c>
    </row>
    <row r="40" ht="12.75">
      <c r="C40" s="301"/>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C51"/>
  <sheetViews>
    <sheetView zoomScalePageLayoutView="0" workbookViewId="0" topLeftCell="A1">
      <selection activeCell="A1" sqref="A1"/>
    </sheetView>
  </sheetViews>
  <sheetFormatPr defaultColWidth="9.00390625" defaultRowHeight="12.75"/>
  <cols>
    <col min="1" max="1" width="23.25390625" style="7" customWidth="1"/>
    <col min="2" max="2" width="77.375" style="7" customWidth="1"/>
    <col min="3" max="3" width="12.125" style="7" customWidth="1"/>
    <col min="4" max="16384" width="9.125" style="7" customWidth="1"/>
  </cols>
  <sheetData>
    <row r="1" spans="1:3" ht="15.75">
      <c r="A1" s="34"/>
      <c r="B1" s="492" t="s">
        <v>110</v>
      </c>
      <c r="C1" s="492"/>
    </row>
    <row r="2" spans="1:3" ht="15.75">
      <c r="A2" s="34"/>
      <c r="B2" s="496" t="s">
        <v>30</v>
      </c>
      <c r="C2" s="496"/>
    </row>
    <row r="3" spans="1:3" ht="15.75">
      <c r="A3" s="34"/>
      <c r="B3" s="491" t="s">
        <v>31</v>
      </c>
      <c r="C3" s="491"/>
    </row>
    <row r="4" spans="1:3" ht="15.75">
      <c r="A4" s="34"/>
      <c r="B4" s="490" t="s">
        <v>531</v>
      </c>
      <c r="C4" s="490"/>
    </row>
    <row r="5" spans="1:3" ht="15.75">
      <c r="A5" s="34"/>
      <c r="B5" s="492" t="s">
        <v>232</v>
      </c>
      <c r="C5" s="492"/>
    </row>
    <row r="6" spans="1:3" ht="15.75">
      <c r="A6" s="34"/>
      <c r="B6" s="106" t="s">
        <v>169</v>
      </c>
      <c r="C6" s="34"/>
    </row>
    <row r="7" spans="1:3" ht="15.75">
      <c r="A7" s="34"/>
      <c r="B7" s="106" t="s">
        <v>490</v>
      </c>
      <c r="C7" s="34"/>
    </row>
    <row r="8" spans="1:3" ht="16.5" thickBot="1">
      <c r="A8" s="34"/>
      <c r="B8" s="34"/>
      <c r="C8" s="34"/>
    </row>
    <row r="9" spans="1:3" ht="39">
      <c r="A9" s="260" t="s">
        <v>126</v>
      </c>
      <c r="B9" s="261" t="s">
        <v>127</v>
      </c>
      <c r="C9" s="302" t="s">
        <v>491</v>
      </c>
    </row>
    <row r="10" spans="1:3" ht="16.5" thickBot="1">
      <c r="A10" s="277"/>
      <c r="B10" s="303"/>
      <c r="C10" s="304"/>
    </row>
    <row r="11" spans="1:3" ht="15.75">
      <c r="A11" s="305">
        <v>1</v>
      </c>
      <c r="B11" s="306">
        <v>2</v>
      </c>
      <c r="C11" s="307">
        <v>3</v>
      </c>
    </row>
    <row r="12" spans="1:3" ht="15.75">
      <c r="A12" s="308" t="s">
        <v>165</v>
      </c>
      <c r="B12" s="309" t="s">
        <v>170</v>
      </c>
      <c r="C12" s="310">
        <f>C13+C31</f>
        <v>50649.1</v>
      </c>
    </row>
    <row r="13" spans="1:3" ht="25.5">
      <c r="A13" s="308" t="s">
        <v>171</v>
      </c>
      <c r="B13" s="309" t="s">
        <v>172</v>
      </c>
      <c r="C13" s="310">
        <f>C15+C17+C24+C27+C29+C14</f>
        <v>50649.1</v>
      </c>
    </row>
    <row r="14" spans="1:3" ht="37.5" customHeight="1" hidden="1">
      <c r="A14" s="308" t="s">
        <v>171</v>
      </c>
      <c r="B14" s="309" t="s">
        <v>172</v>
      </c>
      <c r="C14" s="310">
        <v>0</v>
      </c>
    </row>
    <row r="15" spans="1:3" ht="15.75">
      <c r="A15" s="308" t="s">
        <v>476</v>
      </c>
      <c r="B15" s="309" t="s">
        <v>428</v>
      </c>
      <c r="C15" s="310">
        <f>C16</f>
        <v>23215.9</v>
      </c>
    </row>
    <row r="16" spans="1:3" ht="15.75">
      <c r="A16" s="311" t="s">
        <v>477</v>
      </c>
      <c r="B16" s="224" t="s">
        <v>267</v>
      </c>
      <c r="C16" s="312">
        <v>23215.9</v>
      </c>
    </row>
    <row r="17" spans="1:3" ht="25.5">
      <c r="A17" s="308" t="s">
        <v>478</v>
      </c>
      <c r="B17" s="309" t="s">
        <v>173</v>
      </c>
      <c r="C17" s="310">
        <f>C18+C20+C19+C21+C22+C23</f>
        <v>27162.5</v>
      </c>
    </row>
    <row r="18" spans="1:3" ht="66.75" customHeight="1">
      <c r="A18" s="109" t="s">
        <v>479</v>
      </c>
      <c r="B18" s="108" t="s">
        <v>186</v>
      </c>
      <c r="C18" s="310">
        <v>4730</v>
      </c>
    </row>
    <row r="19" spans="1:3" ht="33.75" customHeight="1">
      <c r="A19" s="109" t="s">
        <v>480</v>
      </c>
      <c r="B19" s="225" t="s">
        <v>174</v>
      </c>
      <c r="C19" s="310">
        <v>4400.1</v>
      </c>
    </row>
    <row r="20" spans="1:3" ht="31.5" customHeight="1">
      <c r="A20" s="109" t="s">
        <v>521</v>
      </c>
      <c r="B20" s="108" t="s">
        <v>522</v>
      </c>
      <c r="C20" s="310">
        <v>4777</v>
      </c>
    </row>
    <row r="21" spans="1:3" ht="15.75" customHeight="1" hidden="1">
      <c r="A21" s="109" t="s">
        <v>394</v>
      </c>
      <c r="B21" s="225" t="s">
        <v>174</v>
      </c>
      <c r="C21" s="310">
        <v>0</v>
      </c>
    </row>
    <row r="22" spans="1:3" ht="15.75" customHeight="1" hidden="1">
      <c r="A22" s="109" t="s">
        <v>394</v>
      </c>
      <c r="B22" s="225" t="s">
        <v>174</v>
      </c>
      <c r="C22" s="310">
        <v>0</v>
      </c>
    </row>
    <row r="23" spans="1:3" ht="26.25">
      <c r="A23" s="109" t="s">
        <v>485</v>
      </c>
      <c r="B23" s="108" t="s">
        <v>310</v>
      </c>
      <c r="C23" s="310">
        <v>13255.4</v>
      </c>
    </row>
    <row r="24" spans="1:3" ht="15.75">
      <c r="A24" s="308" t="s">
        <v>481</v>
      </c>
      <c r="B24" s="309" t="s">
        <v>429</v>
      </c>
      <c r="C24" s="310">
        <f>C25+C26</f>
        <v>270.7</v>
      </c>
    </row>
    <row r="25" spans="1:3" ht="25.5">
      <c r="A25" s="109" t="s">
        <v>482</v>
      </c>
      <c r="B25" s="224" t="s">
        <v>175</v>
      </c>
      <c r="C25" s="312">
        <v>267.2</v>
      </c>
    </row>
    <row r="26" spans="1:3" ht="25.5">
      <c r="A26" s="484" t="s">
        <v>483</v>
      </c>
      <c r="B26" s="313" t="s">
        <v>176</v>
      </c>
      <c r="C26" s="314">
        <v>3.5</v>
      </c>
    </row>
    <row r="27" spans="1:3" ht="15.75" customHeight="1" hidden="1">
      <c r="A27" s="315" t="s">
        <v>177</v>
      </c>
      <c r="B27" s="316" t="s">
        <v>61</v>
      </c>
      <c r="C27" s="317">
        <f>C28</f>
        <v>0</v>
      </c>
    </row>
    <row r="28" spans="1:3" ht="39" customHeight="1" hidden="1">
      <c r="A28" s="318" t="s">
        <v>178</v>
      </c>
      <c r="B28" s="108" t="s">
        <v>179</v>
      </c>
      <c r="C28" s="314"/>
    </row>
    <row r="29" spans="1:3" s="16" customFormat="1" ht="15.75" customHeight="1" hidden="1">
      <c r="A29" s="319" t="s">
        <v>180</v>
      </c>
      <c r="B29" s="320" t="s">
        <v>61</v>
      </c>
      <c r="C29" s="317">
        <f>C30</f>
        <v>0</v>
      </c>
    </row>
    <row r="30" spans="1:3" ht="38.25" customHeight="1" hidden="1">
      <c r="A30" s="321" t="s">
        <v>178</v>
      </c>
      <c r="B30" s="226" t="s">
        <v>181</v>
      </c>
      <c r="C30" s="314"/>
    </row>
    <row r="31" spans="1:3" ht="15.75" customHeight="1" hidden="1">
      <c r="A31" s="315" t="s">
        <v>182</v>
      </c>
      <c r="B31" s="309" t="s">
        <v>183</v>
      </c>
      <c r="C31" s="310">
        <f>C32</f>
        <v>0</v>
      </c>
    </row>
    <row r="32" spans="1:3" ht="15.75" customHeight="1" hidden="1">
      <c r="A32" s="318" t="s">
        <v>392</v>
      </c>
      <c r="B32" s="224" t="s">
        <v>184</v>
      </c>
      <c r="C32" s="312">
        <v>0</v>
      </c>
    </row>
    <row r="34" spans="1:3" ht="15.75">
      <c r="A34" s="12"/>
      <c r="B34" s="12"/>
      <c r="C34" s="12"/>
    </row>
    <row r="35" spans="1:3" ht="15.75">
      <c r="A35" s="12"/>
      <c r="B35" s="12"/>
      <c r="C35" s="17"/>
    </row>
    <row r="36" spans="1:3" ht="15.75">
      <c r="A36" s="18"/>
      <c r="B36" s="12"/>
      <c r="C36" s="17"/>
    </row>
    <row r="37" spans="1:3" ht="15.75">
      <c r="A37" s="12"/>
      <c r="B37" s="12"/>
      <c r="C37" s="17"/>
    </row>
    <row r="38" spans="1:3" ht="15.75">
      <c r="A38" s="12"/>
      <c r="B38" s="12"/>
      <c r="C38" s="17"/>
    </row>
    <row r="39" spans="1:3" ht="15.75">
      <c r="A39" s="12"/>
      <c r="B39" s="19"/>
      <c r="C39" s="12"/>
    </row>
    <row r="40" spans="1:3" ht="15.75">
      <c r="A40" s="20"/>
      <c r="B40" s="21"/>
      <c r="C40" s="22"/>
    </row>
    <row r="41" spans="1:3" ht="15.75">
      <c r="A41" s="20"/>
      <c r="B41" s="21"/>
      <c r="C41" s="22"/>
    </row>
    <row r="42" spans="1:3" ht="15.75">
      <c r="A42" s="20"/>
      <c r="B42" s="21"/>
      <c r="C42" s="22"/>
    </row>
    <row r="43" spans="1:3" ht="15.75">
      <c r="A43" s="23"/>
      <c r="B43" s="19"/>
      <c r="C43" s="24"/>
    </row>
    <row r="44" spans="1:3" ht="15.75">
      <c r="A44" s="20"/>
      <c r="B44" s="21"/>
      <c r="C44" s="22"/>
    </row>
    <row r="45" spans="1:3" ht="15.75">
      <c r="A45" s="23"/>
      <c r="B45" s="19"/>
      <c r="C45" s="24"/>
    </row>
    <row r="46" spans="1:3" ht="15.75">
      <c r="A46" s="20"/>
      <c r="B46" s="21"/>
      <c r="C46" s="22"/>
    </row>
    <row r="47" spans="1:3" ht="15.75">
      <c r="A47" s="25"/>
      <c r="B47" s="26"/>
      <c r="C47" s="27"/>
    </row>
    <row r="48" spans="1:3" ht="15.75">
      <c r="A48" s="25"/>
      <c r="B48" s="26"/>
      <c r="C48" s="27"/>
    </row>
    <row r="49" spans="1:3" ht="15.75">
      <c r="A49" s="20"/>
      <c r="B49" s="21"/>
      <c r="C49" s="22"/>
    </row>
    <row r="50" spans="1:3" ht="15.75">
      <c r="A50" s="23"/>
      <c r="B50" s="19"/>
      <c r="C50" s="24"/>
    </row>
    <row r="51" spans="1:3" ht="15.75">
      <c r="A51" s="12"/>
      <c r="B51" s="12"/>
      <c r="C51" s="12"/>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D36" sqref="D36"/>
    </sheetView>
  </sheetViews>
  <sheetFormatPr defaultColWidth="24.125" defaultRowHeight="12.75"/>
  <cols>
    <col min="1" max="1" width="24.125" style="7" customWidth="1"/>
    <col min="2" max="2" width="44.00390625" style="7" customWidth="1"/>
    <col min="3" max="4" width="15.75390625" style="7" customWidth="1"/>
    <col min="5" max="5" width="13.25390625" style="7" customWidth="1"/>
    <col min="6" max="16384" width="24.125" style="7" customWidth="1"/>
  </cols>
  <sheetData>
    <row r="1" spans="1:4" s="1" customFormat="1" ht="15.75">
      <c r="A1" s="359"/>
      <c r="B1" s="497" t="s">
        <v>110</v>
      </c>
      <c r="C1" s="497"/>
      <c r="D1" s="497"/>
    </row>
    <row r="2" spans="1:9" s="1" customFormat="1" ht="15.75">
      <c r="A2" s="359"/>
      <c r="B2" s="498" t="s">
        <v>30</v>
      </c>
      <c r="C2" s="498"/>
      <c r="D2" s="498"/>
      <c r="H2" s="2"/>
      <c r="I2" s="3"/>
    </row>
    <row r="3" spans="1:9" s="1" customFormat="1" ht="15.75">
      <c r="A3" s="359"/>
      <c r="B3" s="499" t="s">
        <v>31</v>
      </c>
      <c r="C3" s="499"/>
      <c r="D3" s="499"/>
      <c r="I3" s="4"/>
    </row>
    <row r="4" spans="1:9" s="1" customFormat="1" ht="15.75">
      <c r="A4" s="359"/>
      <c r="B4" s="499" t="str">
        <f>'прил 1'!$B$4</f>
        <v>  от "03" июня 2020 г.  № 70</v>
      </c>
      <c r="C4" s="499"/>
      <c r="D4" s="499"/>
      <c r="I4" s="5"/>
    </row>
    <row r="5" spans="1:4" s="1" customFormat="1" ht="15.75">
      <c r="A5" s="359"/>
      <c r="B5" s="497" t="s">
        <v>201</v>
      </c>
      <c r="C5" s="497"/>
      <c r="D5" s="497"/>
    </row>
    <row r="6" spans="1:4" ht="15.75">
      <c r="A6" s="334"/>
      <c r="B6" s="335" t="s">
        <v>124</v>
      </c>
      <c r="C6" s="360"/>
      <c r="D6" s="360"/>
    </row>
    <row r="7" spans="1:4" ht="21">
      <c r="A7" s="334"/>
      <c r="B7" s="361" t="s">
        <v>125</v>
      </c>
      <c r="C7" s="360"/>
      <c r="D7" s="360"/>
    </row>
    <row r="8" spans="1:4" ht="15.75">
      <c r="A8" s="334"/>
      <c r="B8" s="335" t="s">
        <v>499</v>
      </c>
      <c r="C8" s="334"/>
      <c r="D8" s="334"/>
    </row>
    <row r="9" spans="1:4" ht="8.25" customHeight="1" thickBot="1">
      <c r="A9" s="334"/>
      <c r="B9" s="334"/>
      <c r="C9" s="334"/>
      <c r="D9" s="334"/>
    </row>
    <row r="10" spans="1:4" ht="36" customHeight="1">
      <c r="A10" s="362" t="s">
        <v>126</v>
      </c>
      <c r="B10" s="363" t="s">
        <v>127</v>
      </c>
      <c r="C10" s="364" t="s">
        <v>500</v>
      </c>
      <c r="D10" s="364" t="s">
        <v>501</v>
      </c>
    </row>
    <row r="11" spans="1:4" ht="1.5" customHeight="1" thickBot="1">
      <c r="A11" s="365"/>
      <c r="B11" s="366"/>
      <c r="C11" s="367"/>
      <c r="D11" s="367"/>
    </row>
    <row r="12" spans="1:4" ht="16.5" thickBot="1">
      <c r="A12" s="368">
        <v>1</v>
      </c>
      <c r="B12" s="369">
        <v>2</v>
      </c>
      <c r="C12" s="370">
        <v>3</v>
      </c>
      <c r="D12" s="370">
        <v>4</v>
      </c>
    </row>
    <row r="13" spans="1:4" ht="15.75">
      <c r="A13" s="371" t="s">
        <v>128</v>
      </c>
      <c r="B13" s="372" t="s">
        <v>129</v>
      </c>
      <c r="C13" s="373">
        <f>C14+C16+C18+C22+C23+C26+C28+C32+C34</f>
        <v>42672.9</v>
      </c>
      <c r="D13" s="373">
        <f>D14+D16+D18+D22+D23+D28+D32+D34</f>
        <v>44043.1</v>
      </c>
    </row>
    <row r="14" spans="1:4" ht="15.75">
      <c r="A14" s="374" t="s">
        <v>130</v>
      </c>
      <c r="B14" s="375" t="s">
        <v>131</v>
      </c>
      <c r="C14" s="376">
        <f>C15</f>
        <v>16689</v>
      </c>
      <c r="D14" s="376">
        <f>D15</f>
        <v>17857</v>
      </c>
    </row>
    <row r="15" spans="1:4" ht="15.75">
      <c r="A15" s="374" t="s">
        <v>132</v>
      </c>
      <c r="B15" s="377" t="s">
        <v>133</v>
      </c>
      <c r="C15" s="378">
        <v>16689</v>
      </c>
      <c r="D15" s="378">
        <v>17857</v>
      </c>
    </row>
    <row r="16" spans="1:4" ht="28.5" customHeight="1">
      <c r="A16" s="379" t="s">
        <v>134</v>
      </c>
      <c r="B16" s="380" t="s">
        <v>135</v>
      </c>
      <c r="C16" s="378">
        <f>C17</f>
        <v>4453.4</v>
      </c>
      <c r="D16" s="378">
        <f>D17</f>
        <v>4453.4</v>
      </c>
    </row>
    <row r="17" spans="1:4" ht="45">
      <c r="A17" s="379" t="s">
        <v>136</v>
      </c>
      <c r="B17" s="380" t="s">
        <v>430</v>
      </c>
      <c r="C17" s="378">
        <v>4453.4</v>
      </c>
      <c r="D17" s="378">
        <v>4453.4</v>
      </c>
    </row>
    <row r="18" spans="1:4" ht="15.75">
      <c r="A18" s="374" t="s">
        <v>137</v>
      </c>
      <c r="B18" s="375" t="s">
        <v>138</v>
      </c>
      <c r="C18" s="376">
        <f>C19+C20+C21</f>
        <v>9067.300000000001</v>
      </c>
      <c r="D18" s="376">
        <f>D19+D20+D21</f>
        <v>9269.5</v>
      </c>
    </row>
    <row r="19" spans="1:4" ht="15.75">
      <c r="A19" s="374" t="s">
        <v>139</v>
      </c>
      <c r="B19" s="377" t="s">
        <v>140</v>
      </c>
      <c r="C19" s="376">
        <v>1047.2</v>
      </c>
      <c r="D19" s="376">
        <v>1089</v>
      </c>
    </row>
    <row r="20" spans="1:4" ht="15.75" hidden="1">
      <c r="A20" s="374" t="s">
        <v>141</v>
      </c>
      <c r="B20" s="377" t="s">
        <v>142</v>
      </c>
      <c r="C20" s="376">
        <v>0</v>
      </c>
      <c r="D20" s="376">
        <v>0</v>
      </c>
    </row>
    <row r="21" spans="1:4" ht="15.75">
      <c r="A21" s="374" t="s">
        <v>143</v>
      </c>
      <c r="B21" s="377" t="s">
        <v>144</v>
      </c>
      <c r="C21" s="378">
        <v>8020.1</v>
      </c>
      <c r="D21" s="378">
        <v>8180.5</v>
      </c>
    </row>
    <row r="22" spans="1:4" ht="15.75">
      <c r="A22" s="374" t="s">
        <v>145</v>
      </c>
      <c r="B22" s="377" t="s">
        <v>146</v>
      </c>
      <c r="C22" s="378">
        <v>25</v>
      </c>
      <c r="D22" s="378">
        <v>25</v>
      </c>
    </row>
    <row r="23" spans="1:4" ht="45.75" customHeight="1">
      <c r="A23" s="374" t="s">
        <v>147</v>
      </c>
      <c r="B23" s="381" t="s">
        <v>148</v>
      </c>
      <c r="C23" s="376">
        <f>C24+C25</f>
        <v>5058.2</v>
      </c>
      <c r="D23" s="376">
        <f>D24+D25</f>
        <v>5058.2</v>
      </c>
    </row>
    <row r="24" spans="1:4" ht="99.75" customHeight="1">
      <c r="A24" s="374" t="s">
        <v>149</v>
      </c>
      <c r="B24" s="382" t="s">
        <v>150</v>
      </c>
      <c r="C24" s="376">
        <v>4608.2</v>
      </c>
      <c r="D24" s="376">
        <v>4608.2</v>
      </c>
    </row>
    <row r="25" spans="1:4" ht="97.5" customHeight="1">
      <c r="A25" s="374" t="s">
        <v>151</v>
      </c>
      <c r="B25" s="382" t="s">
        <v>152</v>
      </c>
      <c r="C25" s="378">
        <v>450</v>
      </c>
      <c r="D25" s="378">
        <v>450</v>
      </c>
    </row>
    <row r="26" spans="1:4" ht="35.25" customHeight="1" hidden="1">
      <c r="A26" s="374" t="s">
        <v>153</v>
      </c>
      <c r="B26" s="382" t="s">
        <v>154</v>
      </c>
      <c r="C26" s="378">
        <f>C27</f>
        <v>0</v>
      </c>
      <c r="D26" s="378">
        <f>D27</f>
        <v>0</v>
      </c>
    </row>
    <row r="27" spans="1:4" ht="15.75" hidden="1">
      <c r="A27" s="374" t="s">
        <v>155</v>
      </c>
      <c r="B27" s="382" t="s">
        <v>156</v>
      </c>
      <c r="C27" s="378">
        <v>0</v>
      </c>
      <c r="D27" s="378">
        <v>0</v>
      </c>
    </row>
    <row r="28" spans="1:4" ht="22.5">
      <c r="A28" s="374" t="s">
        <v>157</v>
      </c>
      <c r="B28" s="382" t="s">
        <v>158</v>
      </c>
      <c r="C28" s="378">
        <f>C30+C29+C31</f>
        <v>7250</v>
      </c>
      <c r="D28" s="378">
        <f>D30+D29+D31</f>
        <v>7250</v>
      </c>
    </row>
    <row r="29" spans="1:4" ht="93" customHeight="1">
      <c r="A29" s="374" t="s">
        <v>328</v>
      </c>
      <c r="B29" s="345" t="s">
        <v>303</v>
      </c>
      <c r="C29" s="378">
        <v>200</v>
      </c>
      <c r="D29" s="378">
        <v>200</v>
      </c>
    </row>
    <row r="30" spans="1:4" ht="45" customHeight="1">
      <c r="A30" s="374" t="s">
        <v>159</v>
      </c>
      <c r="B30" s="382" t="s">
        <v>160</v>
      </c>
      <c r="C30" s="378">
        <v>900</v>
      </c>
      <c r="D30" s="378">
        <v>900</v>
      </c>
    </row>
    <row r="31" spans="1:4" ht="66.75" customHeight="1">
      <c r="A31" s="374" t="s">
        <v>470</v>
      </c>
      <c r="B31" s="382" t="s">
        <v>426</v>
      </c>
      <c r="C31" s="378">
        <v>6150</v>
      </c>
      <c r="D31" s="378">
        <v>6150</v>
      </c>
    </row>
    <row r="32" spans="1:4" ht="15.75">
      <c r="A32" s="374" t="s">
        <v>161</v>
      </c>
      <c r="B32" s="382" t="s">
        <v>162</v>
      </c>
      <c r="C32" s="378">
        <f>C33</f>
        <v>100</v>
      </c>
      <c r="D32" s="378">
        <f>D33</f>
        <v>100</v>
      </c>
    </row>
    <row r="33" spans="1:4" ht="22.5">
      <c r="A33" s="374" t="s">
        <v>163</v>
      </c>
      <c r="B33" s="382" t="s">
        <v>164</v>
      </c>
      <c r="C33" s="378">
        <v>100</v>
      </c>
      <c r="D33" s="378">
        <v>100</v>
      </c>
    </row>
    <row r="34" spans="1:4" ht="23.25">
      <c r="A34" s="383" t="s">
        <v>273</v>
      </c>
      <c r="B34" s="384" t="s">
        <v>231</v>
      </c>
      <c r="C34" s="378">
        <v>30</v>
      </c>
      <c r="D34" s="378">
        <v>30</v>
      </c>
    </row>
    <row r="35" spans="1:4" ht="15.75">
      <c r="A35" s="385" t="s">
        <v>165</v>
      </c>
      <c r="B35" s="386" t="s">
        <v>166</v>
      </c>
      <c r="C35" s="387">
        <f>'прли.6'!C12</f>
        <v>24441.899999999998</v>
      </c>
      <c r="D35" s="387">
        <f>'прли.6'!D12</f>
        <v>25481.8</v>
      </c>
    </row>
    <row r="36" spans="1:4" ht="16.5" thickBot="1">
      <c r="A36" s="388"/>
      <c r="B36" s="389" t="s">
        <v>167</v>
      </c>
      <c r="C36" s="390">
        <f>C13+C35</f>
        <v>67114.8</v>
      </c>
      <c r="D36" s="390">
        <f>D13+D35</f>
        <v>69524.9</v>
      </c>
    </row>
    <row r="37" spans="1:4" ht="15.75">
      <c r="A37" s="334"/>
      <c r="B37" s="334"/>
      <c r="C37" s="334"/>
      <c r="D37" s="334"/>
    </row>
    <row r="38" spans="1:4" ht="15.75">
      <c r="A38" s="334"/>
      <c r="B38" s="334"/>
      <c r="C38" s="334"/>
      <c r="D38" s="334"/>
    </row>
    <row r="40" spans="3:4" ht="15.75">
      <c r="C40" s="15"/>
      <c r="D40" s="15"/>
    </row>
  </sheetData>
  <sheetProtection/>
  <mergeCells count="5">
    <mergeCell ref="B1:D1"/>
    <mergeCell ref="B2:D2"/>
    <mergeCell ref="B3:D3"/>
    <mergeCell ref="B4:D4"/>
    <mergeCell ref="B5:D5"/>
  </mergeCells>
  <printOptions/>
  <pageMargins left="0.7" right="0.7" top="0.75" bottom="0.75"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1">
      <selection activeCell="C13" sqref="C13"/>
    </sheetView>
  </sheetViews>
  <sheetFormatPr defaultColWidth="9.00390625" defaultRowHeight="12.75"/>
  <cols>
    <col min="1" max="1" width="23.25390625" style="7" customWidth="1"/>
    <col min="2" max="2" width="51.625" style="7" customWidth="1"/>
    <col min="3" max="3" width="11.375" style="7" customWidth="1"/>
    <col min="4" max="4" width="13.75390625" style="7" customWidth="1"/>
    <col min="5" max="16384" width="9.125" style="7" customWidth="1"/>
  </cols>
  <sheetData>
    <row r="1" spans="1:4" ht="15.75">
      <c r="A1" s="34"/>
      <c r="B1" s="492" t="s">
        <v>110</v>
      </c>
      <c r="C1" s="492"/>
      <c r="D1" s="492"/>
    </row>
    <row r="2" spans="1:4" ht="15.75">
      <c r="A2" s="34"/>
      <c r="B2" s="496" t="s">
        <v>30</v>
      </c>
      <c r="C2" s="496"/>
      <c r="D2" s="496"/>
    </row>
    <row r="3" spans="1:4" ht="15.75">
      <c r="A3" s="34"/>
      <c r="B3" s="491" t="s">
        <v>31</v>
      </c>
      <c r="C3" s="491"/>
      <c r="D3" s="491"/>
    </row>
    <row r="4" spans="1:4" ht="15.75">
      <c r="A4" s="34"/>
      <c r="B4" s="491" t="str">
        <f>'прил 1'!$B$4</f>
        <v>  от "03" июня 2020 г.  № 70</v>
      </c>
      <c r="C4" s="491"/>
      <c r="D4" s="491"/>
    </row>
    <row r="5" spans="1:4" ht="15.75">
      <c r="A5" s="34"/>
      <c r="B5" s="492" t="s">
        <v>247</v>
      </c>
      <c r="C5" s="492"/>
      <c r="D5" s="492"/>
    </row>
    <row r="6" spans="1:4" ht="15.75">
      <c r="A6" s="34"/>
      <c r="B6" s="106" t="s">
        <v>169</v>
      </c>
      <c r="C6" s="34"/>
      <c r="D6" s="34"/>
    </row>
    <row r="7" spans="1:4" ht="15.75">
      <c r="A7" s="34"/>
      <c r="B7" s="106" t="s">
        <v>502</v>
      </c>
      <c r="C7" s="34"/>
      <c r="D7" s="34"/>
    </row>
    <row r="8" spans="1:4" ht="16.5" thickBot="1">
      <c r="A8" s="34"/>
      <c r="B8" s="34"/>
      <c r="C8" s="34"/>
      <c r="D8" s="34"/>
    </row>
    <row r="9" spans="1:4" ht="39">
      <c r="A9" s="260" t="s">
        <v>126</v>
      </c>
      <c r="B9" s="261" t="s">
        <v>127</v>
      </c>
      <c r="C9" s="302" t="s">
        <v>503</v>
      </c>
      <c r="D9" s="302" t="s">
        <v>504</v>
      </c>
    </row>
    <row r="10" spans="1:4" ht="16.5" thickBot="1">
      <c r="A10" s="277"/>
      <c r="B10" s="303"/>
      <c r="C10" s="304"/>
      <c r="D10" s="304"/>
    </row>
    <row r="11" spans="1:4" ht="15.75">
      <c r="A11" s="305">
        <v>1</v>
      </c>
      <c r="B11" s="306">
        <v>2</v>
      </c>
      <c r="C11" s="307">
        <v>3</v>
      </c>
      <c r="D11" s="307">
        <v>4</v>
      </c>
    </row>
    <row r="12" spans="1:4" ht="15.75">
      <c r="A12" s="308" t="s">
        <v>165</v>
      </c>
      <c r="B12" s="309" t="s">
        <v>170</v>
      </c>
      <c r="C12" s="310">
        <f>C13+C31</f>
        <v>24441.899999999998</v>
      </c>
      <c r="D12" s="310">
        <f>D13+D31</f>
        <v>25481.8</v>
      </c>
    </row>
    <row r="13" spans="1:4" ht="25.5">
      <c r="A13" s="308" t="s">
        <v>171</v>
      </c>
      <c r="B13" s="309" t="s">
        <v>172</v>
      </c>
      <c r="C13" s="310">
        <f>C15+C17+C24+C27+C29+C14</f>
        <v>24441.899999999998</v>
      </c>
      <c r="D13" s="310">
        <f>D15+D17+D24+D27+D29+D14</f>
        <v>25481.8</v>
      </c>
    </row>
    <row r="14" spans="1:4" ht="37.5" customHeight="1" hidden="1">
      <c r="A14" s="308" t="s">
        <v>171</v>
      </c>
      <c r="B14" s="309" t="s">
        <v>172</v>
      </c>
      <c r="C14" s="310">
        <v>0</v>
      </c>
      <c r="D14" s="310">
        <v>0</v>
      </c>
    </row>
    <row r="15" spans="1:4" ht="25.5">
      <c r="A15" s="308" t="s">
        <v>476</v>
      </c>
      <c r="B15" s="309" t="s">
        <v>428</v>
      </c>
      <c r="C15" s="310">
        <f>C16</f>
        <v>24166.8</v>
      </c>
      <c r="D15" s="310">
        <f>D16</f>
        <v>25192.5</v>
      </c>
    </row>
    <row r="16" spans="1:4" ht="25.5">
      <c r="A16" s="311" t="s">
        <v>477</v>
      </c>
      <c r="B16" s="224" t="s">
        <v>267</v>
      </c>
      <c r="C16" s="312">
        <v>24166.8</v>
      </c>
      <c r="D16" s="312">
        <v>25192.5</v>
      </c>
    </row>
    <row r="17" spans="1:4" ht="25.5">
      <c r="A17" s="308" t="s">
        <v>478</v>
      </c>
      <c r="B17" s="309" t="s">
        <v>173</v>
      </c>
      <c r="C17" s="310">
        <v>0</v>
      </c>
      <c r="D17" s="310">
        <f>D18+D20+D19+D21+D22+D23</f>
        <v>0</v>
      </c>
    </row>
    <row r="18" spans="1:4" ht="66.75" customHeight="1">
      <c r="A18" s="109" t="s">
        <v>479</v>
      </c>
      <c r="B18" s="108" t="s">
        <v>186</v>
      </c>
      <c r="C18" s="310">
        <v>0</v>
      </c>
      <c r="D18" s="310">
        <v>0</v>
      </c>
    </row>
    <row r="19" spans="1:4" ht="33.75" customHeight="1" hidden="1">
      <c r="A19" s="109" t="s">
        <v>394</v>
      </c>
      <c r="B19" s="225" t="s">
        <v>174</v>
      </c>
      <c r="C19" s="310">
        <v>0</v>
      </c>
      <c r="D19" s="310">
        <v>0</v>
      </c>
    </row>
    <row r="20" spans="1:4" ht="15.75" hidden="1">
      <c r="A20" s="109" t="s">
        <v>394</v>
      </c>
      <c r="B20" s="225" t="s">
        <v>174</v>
      </c>
      <c r="C20" s="310">
        <v>0</v>
      </c>
      <c r="D20" s="310">
        <v>0</v>
      </c>
    </row>
    <row r="21" spans="1:4" ht="15.75" hidden="1">
      <c r="A21" s="109" t="s">
        <v>394</v>
      </c>
      <c r="B21" s="225" t="s">
        <v>174</v>
      </c>
      <c r="C21" s="310">
        <v>0</v>
      </c>
      <c r="D21" s="310">
        <v>0</v>
      </c>
    </row>
    <row r="22" spans="1:4" ht="15.75" hidden="1">
      <c r="A22" s="109" t="s">
        <v>394</v>
      </c>
      <c r="B22" s="225" t="s">
        <v>174</v>
      </c>
      <c r="C22" s="310">
        <v>0</v>
      </c>
      <c r="D22" s="310">
        <v>0</v>
      </c>
    </row>
    <row r="23" spans="1:4" ht="39">
      <c r="A23" s="109" t="s">
        <v>485</v>
      </c>
      <c r="B23" s="108" t="s">
        <v>310</v>
      </c>
      <c r="C23" s="310">
        <v>0</v>
      </c>
      <c r="D23" s="310">
        <v>0</v>
      </c>
    </row>
    <row r="24" spans="1:4" ht="25.5">
      <c r="A24" s="308" t="s">
        <v>481</v>
      </c>
      <c r="B24" s="309" t="s">
        <v>429</v>
      </c>
      <c r="C24" s="310">
        <f>C25+C26</f>
        <v>275.1</v>
      </c>
      <c r="D24" s="310">
        <f>D25+D26</f>
        <v>289.3</v>
      </c>
    </row>
    <row r="25" spans="1:4" ht="38.25">
      <c r="A25" s="109" t="s">
        <v>482</v>
      </c>
      <c r="B25" s="224" t="s">
        <v>175</v>
      </c>
      <c r="C25" s="312">
        <v>271.6</v>
      </c>
      <c r="D25" s="312">
        <v>285.8</v>
      </c>
    </row>
    <row r="26" spans="1:4" ht="38.25">
      <c r="A26" s="311" t="s">
        <v>483</v>
      </c>
      <c r="B26" s="313" t="s">
        <v>176</v>
      </c>
      <c r="C26" s="314">
        <v>3.5</v>
      </c>
      <c r="D26" s="314">
        <v>3.5</v>
      </c>
    </row>
    <row r="27" spans="1:4" ht="15.75" hidden="1">
      <c r="A27" s="315" t="s">
        <v>177</v>
      </c>
      <c r="B27" s="316" t="s">
        <v>61</v>
      </c>
      <c r="C27" s="317">
        <f>C28</f>
        <v>0</v>
      </c>
      <c r="D27" s="317">
        <f>D28</f>
        <v>0</v>
      </c>
    </row>
    <row r="28" spans="1:4" ht="51.75" hidden="1">
      <c r="A28" s="318" t="s">
        <v>178</v>
      </c>
      <c r="B28" s="108" t="s">
        <v>179</v>
      </c>
      <c r="C28" s="314"/>
      <c r="D28" s="314"/>
    </row>
    <row r="29" spans="1:4" s="16" customFormat="1" ht="15.75" hidden="1">
      <c r="A29" s="319" t="s">
        <v>180</v>
      </c>
      <c r="B29" s="320" t="s">
        <v>61</v>
      </c>
      <c r="C29" s="317">
        <f>C30</f>
        <v>0</v>
      </c>
      <c r="D29" s="317">
        <f>D30</f>
        <v>0</v>
      </c>
    </row>
    <row r="30" spans="1:4" ht="51" hidden="1">
      <c r="A30" s="321" t="s">
        <v>178</v>
      </c>
      <c r="B30" s="226" t="s">
        <v>181</v>
      </c>
      <c r="C30" s="314"/>
      <c r="D30" s="314"/>
    </row>
    <row r="31" spans="1:4" ht="15.75">
      <c r="A31" s="315" t="s">
        <v>182</v>
      </c>
      <c r="B31" s="309" t="s">
        <v>183</v>
      </c>
      <c r="C31" s="310">
        <f>C32</f>
        <v>0</v>
      </c>
      <c r="D31" s="310">
        <f>D32</f>
        <v>0</v>
      </c>
    </row>
    <row r="32" spans="1:4" ht="15.75">
      <c r="A32" s="318" t="s">
        <v>475</v>
      </c>
      <c r="B32" s="224" t="s">
        <v>184</v>
      </c>
      <c r="C32" s="312">
        <v>0</v>
      </c>
      <c r="D32" s="312">
        <v>0</v>
      </c>
    </row>
    <row r="34" spans="1:4" ht="15.75">
      <c r="A34" s="12"/>
      <c r="B34" s="12"/>
      <c r="C34" s="12"/>
      <c r="D34" s="12"/>
    </row>
    <row r="35" spans="1:4" ht="15.75">
      <c r="A35" s="12"/>
      <c r="B35" s="12"/>
      <c r="C35" s="17"/>
      <c r="D35" s="17"/>
    </row>
    <row r="36" spans="1:4" ht="15.75">
      <c r="A36" s="18"/>
      <c r="B36" s="12"/>
      <c r="C36" s="17"/>
      <c r="D36" s="17"/>
    </row>
    <row r="37" spans="1:4" ht="15.75">
      <c r="A37" s="12"/>
      <c r="B37" s="12"/>
      <c r="C37" s="17"/>
      <c r="D37" s="17"/>
    </row>
    <row r="38" spans="1:4" ht="15.75">
      <c r="A38" s="12"/>
      <c r="B38" s="12"/>
      <c r="C38" s="17"/>
      <c r="D38" s="17"/>
    </row>
    <row r="39" spans="1:4" ht="15.75">
      <c r="A39" s="12"/>
      <c r="B39" s="19"/>
      <c r="C39" s="12"/>
      <c r="D39" s="12"/>
    </row>
    <row r="40" spans="1:4" ht="15.75">
      <c r="A40" s="20"/>
      <c r="B40" s="21"/>
      <c r="C40" s="22"/>
      <c r="D40" s="22"/>
    </row>
    <row r="41" spans="1:4" ht="15.75">
      <c r="A41" s="20"/>
      <c r="B41" s="21"/>
      <c r="C41" s="22"/>
      <c r="D41" s="22"/>
    </row>
    <row r="42" spans="1:4" ht="15.75">
      <c r="A42" s="20"/>
      <c r="B42" s="21"/>
      <c r="C42" s="22"/>
      <c r="D42" s="22"/>
    </row>
    <row r="43" spans="1:4" ht="15.75">
      <c r="A43" s="23"/>
      <c r="B43" s="19"/>
      <c r="C43" s="24"/>
      <c r="D43" s="24"/>
    </row>
    <row r="44" spans="1:4" ht="15.75">
      <c r="A44" s="20"/>
      <c r="B44" s="21"/>
      <c r="C44" s="22"/>
      <c r="D44" s="22"/>
    </row>
    <row r="45" spans="1:4" ht="15.75">
      <c r="A45" s="23"/>
      <c r="B45" s="19"/>
      <c r="C45" s="24"/>
      <c r="D45" s="24"/>
    </row>
    <row r="46" spans="1:4" ht="15.75">
      <c r="A46" s="20"/>
      <c r="B46" s="21"/>
      <c r="C46" s="22"/>
      <c r="D46" s="22"/>
    </row>
    <row r="47" spans="1:4" ht="15.75">
      <c r="A47" s="25"/>
      <c r="B47" s="26"/>
      <c r="C47" s="27"/>
      <c r="D47" s="27"/>
    </row>
    <row r="48" spans="1:4" ht="15.75">
      <c r="A48" s="25"/>
      <c r="B48" s="26"/>
      <c r="C48" s="27"/>
      <c r="D48" s="27"/>
    </row>
    <row r="49" spans="1:4" ht="15.75">
      <c r="A49" s="20"/>
      <c r="B49" s="21"/>
      <c r="C49" s="22"/>
      <c r="D49" s="22"/>
    </row>
    <row r="50" spans="1:4" ht="15.75">
      <c r="A50" s="23"/>
      <c r="B50" s="19"/>
      <c r="C50" s="24"/>
      <c r="D50" s="24"/>
    </row>
    <row r="51" spans="1:4" ht="15.75">
      <c r="A51" s="12"/>
      <c r="B51" s="12"/>
      <c r="C51" s="12"/>
      <c r="D51" s="12"/>
    </row>
  </sheetData>
  <sheetProtection/>
  <mergeCells count="5">
    <mergeCell ref="B1:D1"/>
    <mergeCell ref="B2:D2"/>
    <mergeCell ref="B3:D3"/>
    <mergeCell ref="B4:D4"/>
    <mergeCell ref="B5:D5"/>
  </mergeCells>
  <printOptions/>
  <pageMargins left="0.7" right="0.7" top="0.75" bottom="0.75"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C25"/>
  <sheetViews>
    <sheetView zoomScalePageLayoutView="0" workbookViewId="0" topLeftCell="A1">
      <selection activeCell="I19" sqref="I19"/>
    </sheetView>
  </sheetViews>
  <sheetFormatPr defaultColWidth="9.00390625" defaultRowHeight="12.75"/>
  <cols>
    <col min="1" max="1" width="55.125" style="7" customWidth="1"/>
    <col min="2" max="2" width="30.125" style="7" customWidth="1"/>
    <col min="3" max="3" width="15.75390625" style="7" customWidth="1"/>
    <col min="4" max="16384" width="9.125" style="7" customWidth="1"/>
  </cols>
  <sheetData>
    <row r="1" spans="1:2" ht="15.75">
      <c r="A1" s="34"/>
      <c r="B1" s="219" t="s">
        <v>110</v>
      </c>
    </row>
    <row r="2" spans="1:2" ht="15.75">
      <c r="A2" s="34"/>
      <c r="B2" s="220" t="s">
        <v>30</v>
      </c>
    </row>
    <row r="3" spans="1:2" ht="15.75">
      <c r="A3" s="34"/>
      <c r="B3" s="217" t="s">
        <v>31</v>
      </c>
    </row>
    <row r="4" spans="1:3" ht="15.75">
      <c r="A4" s="34"/>
      <c r="B4" s="217" t="str">
        <f>'прил 1'!$B$4</f>
        <v>  от "03" июня 2020 г.  № 70</v>
      </c>
      <c r="C4" s="222"/>
    </row>
    <row r="5" spans="1:2" ht="15.75">
      <c r="A5" s="34"/>
      <c r="B5" s="219" t="s">
        <v>89</v>
      </c>
    </row>
    <row r="6" spans="1:2" ht="15.75">
      <c r="A6" s="500" t="s">
        <v>233</v>
      </c>
      <c r="B6" s="500"/>
    </row>
    <row r="7" spans="1:2" ht="15.75">
      <c r="A7" s="500" t="s">
        <v>234</v>
      </c>
      <c r="B7" s="500"/>
    </row>
    <row r="8" spans="1:2" ht="15.75">
      <c r="A8" s="500" t="s">
        <v>235</v>
      </c>
      <c r="B8" s="500"/>
    </row>
    <row r="9" spans="1:2" ht="15.75">
      <c r="A9" s="500" t="s">
        <v>492</v>
      </c>
      <c r="B9" s="500"/>
    </row>
    <row r="10" spans="1:2" ht="16.5" thickBot="1">
      <c r="A10" s="34"/>
      <c r="B10" s="34"/>
    </row>
    <row r="11" spans="1:2" ht="15.75" customHeight="1">
      <c r="A11" s="260"/>
      <c r="B11" s="501" t="s">
        <v>266</v>
      </c>
    </row>
    <row r="12" spans="1:2" ht="15.75">
      <c r="A12" s="262" t="s">
        <v>236</v>
      </c>
      <c r="B12" s="502"/>
    </row>
    <row r="13" spans="1:2" ht="16.5" thickBot="1">
      <c r="A13" s="264"/>
      <c r="B13" s="503"/>
    </row>
    <row r="14" spans="1:2" ht="16.5" thickBot="1">
      <c r="A14" s="264"/>
      <c r="B14" s="322" t="s">
        <v>493</v>
      </c>
    </row>
    <row r="15" spans="1:2" ht="29.25" customHeight="1">
      <c r="A15" s="323">
        <v>1</v>
      </c>
      <c r="B15" s="324">
        <v>2</v>
      </c>
    </row>
    <row r="16" spans="1:2" ht="20.25" customHeight="1">
      <c r="A16" s="325" t="s">
        <v>237</v>
      </c>
      <c r="B16" s="326"/>
    </row>
    <row r="17" spans="1:2" ht="51" customHeight="1">
      <c r="A17" s="327" t="s">
        <v>238</v>
      </c>
      <c r="B17" s="328">
        <v>100</v>
      </c>
    </row>
    <row r="18" spans="1:2" ht="33" customHeight="1">
      <c r="A18" s="329" t="s">
        <v>239</v>
      </c>
      <c r="B18" s="330"/>
    </row>
    <row r="19" spans="1:2" ht="54.75" customHeight="1">
      <c r="A19" s="327" t="s">
        <v>240</v>
      </c>
      <c r="B19" s="328">
        <v>100</v>
      </c>
    </row>
    <row r="20" spans="1:2" ht="38.25" customHeight="1">
      <c r="A20" s="329" t="s">
        <v>241</v>
      </c>
      <c r="B20" s="330"/>
    </row>
    <row r="21" spans="1:2" ht="36.75" customHeight="1">
      <c r="A21" s="327" t="s">
        <v>231</v>
      </c>
      <c r="B21" s="328">
        <v>100</v>
      </c>
    </row>
    <row r="22" spans="1:2" ht="39" customHeight="1" thickBot="1">
      <c r="A22" s="331" t="s">
        <v>242</v>
      </c>
      <c r="B22" s="332">
        <v>100</v>
      </c>
    </row>
    <row r="25" spans="1:2" ht="15.75">
      <c r="A25" s="12"/>
      <c r="B25" s="12"/>
    </row>
  </sheetData>
  <sheetProtection/>
  <mergeCells count="5">
    <mergeCell ref="A6:B6"/>
    <mergeCell ref="B11:B13"/>
    <mergeCell ref="A7:B7"/>
    <mergeCell ref="A8:B8"/>
    <mergeCell ref="A9:B9"/>
  </mergeCells>
  <printOptions/>
  <pageMargins left="0.7" right="0.7" top="0.75" bottom="0.75" header="0.3" footer="0.3"/>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D49"/>
  <sheetViews>
    <sheetView zoomScalePageLayoutView="0" workbookViewId="0" topLeftCell="A1">
      <selection activeCell="B33" sqref="B33"/>
    </sheetView>
  </sheetViews>
  <sheetFormatPr defaultColWidth="9.00390625" defaultRowHeight="12.75"/>
  <cols>
    <col min="1" max="1" width="9.25390625" style="34" customWidth="1"/>
    <col min="2" max="2" width="25.375" style="34" customWidth="1"/>
    <col min="3" max="3" width="64.00390625" style="34" customWidth="1"/>
    <col min="4" max="4" width="1.00390625" style="34" hidden="1" customWidth="1"/>
    <col min="5" max="5" width="9.125" style="34" hidden="1" customWidth="1"/>
    <col min="6" max="6" width="0.12890625" style="34" hidden="1" customWidth="1"/>
    <col min="7" max="7" width="9.125" style="34" hidden="1" customWidth="1"/>
    <col min="8" max="8" width="0" style="34" hidden="1" customWidth="1"/>
    <col min="9" max="16384" width="9.125" style="34" customWidth="1"/>
  </cols>
  <sheetData>
    <row r="1" spans="1:4" ht="12.75">
      <c r="A1" s="334"/>
      <c r="B1" s="334"/>
      <c r="C1" s="497" t="s">
        <v>110</v>
      </c>
      <c r="D1" s="497"/>
    </row>
    <row r="2" spans="1:4" ht="12.75">
      <c r="A2" s="334"/>
      <c r="B2" s="334"/>
      <c r="C2" s="498" t="s">
        <v>30</v>
      </c>
      <c r="D2" s="498"/>
    </row>
    <row r="3" spans="1:4" ht="12.75">
      <c r="A3" s="334"/>
      <c r="B3" s="334"/>
      <c r="C3" s="499" t="s">
        <v>31</v>
      </c>
      <c r="D3" s="499"/>
    </row>
    <row r="4" spans="1:4" ht="12.75">
      <c r="A4" s="334"/>
      <c r="B4" s="334"/>
      <c r="C4" s="499" t="str">
        <f>'прил 1'!$B$4</f>
        <v>  от "03" июня 2020 г.  № 70</v>
      </c>
      <c r="D4" s="499"/>
    </row>
    <row r="5" spans="1:4" ht="12.75">
      <c r="A5" s="334"/>
      <c r="B5" s="334"/>
      <c r="C5" s="497" t="s">
        <v>90</v>
      </c>
      <c r="D5" s="497"/>
    </row>
    <row r="6" spans="1:4" ht="12.75">
      <c r="A6" s="334"/>
      <c r="B6" s="335" t="s">
        <v>202</v>
      </c>
      <c r="C6" s="336"/>
      <c r="D6" s="334"/>
    </row>
    <row r="7" spans="1:4" ht="12.75">
      <c r="A7" s="337" t="s">
        <v>262</v>
      </c>
      <c r="B7" s="338"/>
      <c r="C7" s="339"/>
      <c r="D7" s="334"/>
    </row>
    <row r="8" spans="1:4" ht="12.75">
      <c r="A8" s="340" t="s">
        <v>203</v>
      </c>
      <c r="B8" s="338"/>
      <c r="C8" s="339"/>
      <c r="D8" s="334"/>
    </row>
    <row r="9" spans="1:4" ht="12.75">
      <c r="A9" s="340"/>
      <c r="B9" s="335"/>
      <c r="C9" s="339"/>
      <c r="D9" s="334"/>
    </row>
    <row r="10" spans="1:4" ht="12.75">
      <c r="A10" s="334"/>
      <c r="B10" s="338"/>
      <c r="C10" s="339"/>
      <c r="D10" s="334"/>
    </row>
    <row r="11" spans="1:4" ht="64.5" customHeight="1">
      <c r="A11" s="341">
        <v>915</v>
      </c>
      <c r="B11" s="342"/>
      <c r="C11" s="343" t="s">
        <v>204</v>
      </c>
      <c r="D11" s="334"/>
    </row>
    <row r="12" spans="1:4" ht="52.5" customHeight="1">
      <c r="A12" s="341"/>
      <c r="B12" s="342" t="s">
        <v>205</v>
      </c>
      <c r="C12" s="344" t="s">
        <v>206</v>
      </c>
      <c r="D12" s="334"/>
    </row>
    <row r="13" spans="1:4" ht="53.25" customHeight="1">
      <c r="A13" s="341"/>
      <c r="B13" s="342" t="s">
        <v>319</v>
      </c>
      <c r="C13" s="344" t="s">
        <v>320</v>
      </c>
      <c r="D13" s="334"/>
    </row>
    <row r="14" spans="1:4" ht="51" customHeight="1">
      <c r="A14" s="341"/>
      <c r="B14" s="342" t="s">
        <v>326</v>
      </c>
      <c r="C14" s="344" t="s">
        <v>431</v>
      </c>
      <c r="D14" s="334"/>
    </row>
    <row r="15" spans="1:4" ht="24" customHeight="1">
      <c r="A15" s="341"/>
      <c r="B15" s="342" t="s">
        <v>284</v>
      </c>
      <c r="C15" s="344" t="s">
        <v>297</v>
      </c>
      <c r="D15" s="334"/>
    </row>
    <row r="16" spans="1:4" ht="39.75" customHeight="1">
      <c r="A16" s="341"/>
      <c r="B16" s="342" t="s">
        <v>285</v>
      </c>
      <c r="C16" s="345" t="s">
        <v>207</v>
      </c>
      <c r="D16" s="334"/>
    </row>
    <row r="17" spans="1:4" ht="45">
      <c r="A17" s="342"/>
      <c r="B17" s="342" t="s">
        <v>286</v>
      </c>
      <c r="C17" s="345" t="s">
        <v>298</v>
      </c>
      <c r="D17" s="334"/>
    </row>
    <row r="18" spans="1:4" ht="22.5">
      <c r="A18" s="342"/>
      <c r="B18" s="342" t="s">
        <v>287</v>
      </c>
      <c r="C18" s="345" t="s">
        <v>299</v>
      </c>
      <c r="D18" s="334"/>
    </row>
    <row r="19" spans="1:4" ht="12.75">
      <c r="A19" s="342"/>
      <c r="B19" s="342" t="s">
        <v>288</v>
      </c>
      <c r="C19" s="345" t="s">
        <v>300</v>
      </c>
      <c r="D19" s="334"/>
    </row>
    <row r="20" spans="1:4" ht="12.75">
      <c r="A20" s="342"/>
      <c r="B20" s="342" t="s">
        <v>289</v>
      </c>
      <c r="C20" s="345" t="s">
        <v>301</v>
      </c>
      <c r="D20" s="334"/>
    </row>
    <row r="21" spans="1:4" ht="52.5" customHeight="1">
      <c r="A21" s="342"/>
      <c r="B21" s="342" t="s">
        <v>290</v>
      </c>
      <c r="C21" s="345" t="s">
        <v>302</v>
      </c>
      <c r="D21" s="334"/>
    </row>
    <row r="22" spans="1:4" ht="63" customHeight="1">
      <c r="A22" s="342"/>
      <c r="B22" s="342" t="s">
        <v>291</v>
      </c>
      <c r="C22" s="345" t="s">
        <v>303</v>
      </c>
      <c r="D22" s="334"/>
    </row>
    <row r="23" spans="1:4" ht="37.5" customHeight="1">
      <c r="A23" s="342"/>
      <c r="B23" s="342" t="s">
        <v>321</v>
      </c>
      <c r="C23" s="345" t="s">
        <v>322</v>
      </c>
      <c r="D23" s="334"/>
    </row>
    <row r="24" spans="1:4" ht="52.5" customHeight="1">
      <c r="A24" s="342"/>
      <c r="B24" s="342" t="s">
        <v>393</v>
      </c>
      <c r="C24" s="346" t="s">
        <v>426</v>
      </c>
      <c r="D24" s="334"/>
    </row>
    <row r="25" spans="1:4" ht="37.5" customHeight="1">
      <c r="A25" s="342"/>
      <c r="B25" s="342" t="s">
        <v>388</v>
      </c>
      <c r="C25" s="345" t="s">
        <v>389</v>
      </c>
      <c r="D25" s="334"/>
    </row>
    <row r="26" spans="1:4" ht="27" customHeight="1">
      <c r="A26" s="342"/>
      <c r="B26" s="347" t="s">
        <v>292</v>
      </c>
      <c r="C26" s="348" t="s">
        <v>432</v>
      </c>
      <c r="D26" s="334"/>
    </row>
    <row r="27" spans="1:4" ht="36.75" customHeight="1">
      <c r="A27" s="342"/>
      <c r="B27" s="342" t="s">
        <v>331</v>
      </c>
      <c r="C27" s="345" t="s">
        <v>304</v>
      </c>
      <c r="D27" s="334"/>
    </row>
    <row r="28" spans="1:4" ht="22.5">
      <c r="A28" s="342"/>
      <c r="B28" s="342" t="s">
        <v>293</v>
      </c>
      <c r="C28" s="345" t="s">
        <v>305</v>
      </c>
      <c r="D28" s="334"/>
    </row>
    <row r="29" spans="1:4" ht="12.75">
      <c r="A29" s="342"/>
      <c r="B29" s="342" t="s">
        <v>294</v>
      </c>
      <c r="C29" s="345" t="s">
        <v>306</v>
      </c>
      <c r="D29" s="334"/>
    </row>
    <row r="30" spans="1:4" ht="12.75">
      <c r="A30" s="342"/>
      <c r="B30" s="342" t="s">
        <v>295</v>
      </c>
      <c r="C30" s="345" t="s">
        <v>307</v>
      </c>
      <c r="D30" s="334"/>
    </row>
    <row r="31" spans="1:4" ht="12.75">
      <c r="A31" s="342"/>
      <c r="B31" s="349" t="s">
        <v>390</v>
      </c>
      <c r="C31" s="345" t="s">
        <v>308</v>
      </c>
      <c r="D31" s="334"/>
    </row>
    <row r="32" spans="1:4" ht="22.5">
      <c r="A32" s="342"/>
      <c r="B32" s="342" t="s">
        <v>396</v>
      </c>
      <c r="C32" s="350" t="s">
        <v>309</v>
      </c>
      <c r="D32" s="334"/>
    </row>
    <row r="33" spans="1:4" ht="22.5">
      <c r="A33" s="342"/>
      <c r="B33" s="342" t="s">
        <v>397</v>
      </c>
      <c r="C33" s="345" t="s">
        <v>310</v>
      </c>
      <c r="D33" s="334"/>
    </row>
    <row r="34" spans="1:4" ht="63" customHeight="1">
      <c r="A34" s="342"/>
      <c r="B34" s="342" t="s">
        <v>398</v>
      </c>
      <c r="C34" s="345" t="s">
        <v>311</v>
      </c>
      <c r="D34" s="334"/>
    </row>
    <row r="35" spans="1:4" ht="12.75">
      <c r="A35" s="342"/>
      <c r="B35" s="342" t="s">
        <v>399</v>
      </c>
      <c r="C35" s="351" t="s">
        <v>312</v>
      </c>
      <c r="D35" s="334"/>
    </row>
    <row r="36" spans="1:4" ht="22.5">
      <c r="A36" s="342"/>
      <c r="B36" s="342" t="s">
        <v>395</v>
      </c>
      <c r="C36" s="345" t="s">
        <v>313</v>
      </c>
      <c r="D36" s="334"/>
    </row>
    <row r="37" spans="1:4" ht="22.5">
      <c r="A37" s="342"/>
      <c r="B37" s="352" t="s">
        <v>391</v>
      </c>
      <c r="C37" s="345" t="s">
        <v>433</v>
      </c>
      <c r="D37" s="334"/>
    </row>
    <row r="38" spans="1:4" ht="33.75">
      <c r="A38" s="342"/>
      <c r="B38" s="342" t="s">
        <v>400</v>
      </c>
      <c r="C38" s="353" t="s">
        <v>314</v>
      </c>
      <c r="D38" s="334"/>
    </row>
    <row r="39" spans="1:4" ht="12.75">
      <c r="A39" s="342"/>
      <c r="B39" s="342" t="s">
        <v>0</v>
      </c>
      <c r="C39" s="345" t="s">
        <v>315</v>
      </c>
      <c r="D39" s="334"/>
    </row>
    <row r="40" spans="1:4" ht="12.75">
      <c r="A40" s="342"/>
      <c r="B40" s="342" t="s">
        <v>296</v>
      </c>
      <c r="C40" s="345" t="s">
        <v>316</v>
      </c>
      <c r="D40" s="334"/>
    </row>
    <row r="41" spans="1:4" ht="45">
      <c r="A41" s="342"/>
      <c r="B41" s="342" t="s">
        <v>317</v>
      </c>
      <c r="C41" s="354" t="s">
        <v>434</v>
      </c>
      <c r="D41" s="334"/>
    </row>
    <row r="42" spans="1:4" ht="27" customHeight="1">
      <c r="A42" s="342"/>
      <c r="B42" s="347" t="s">
        <v>1</v>
      </c>
      <c r="C42" s="348" t="s">
        <v>318</v>
      </c>
      <c r="D42" s="334"/>
    </row>
    <row r="43" spans="1:4" ht="40.5" customHeight="1">
      <c r="A43" s="355"/>
      <c r="B43" s="356" t="s">
        <v>2</v>
      </c>
      <c r="C43" s="357" t="s">
        <v>3</v>
      </c>
      <c r="D43" s="334"/>
    </row>
    <row r="49" ht="12.75">
      <c r="C49" s="110"/>
    </row>
  </sheetData>
  <sheetProtection/>
  <mergeCells count="5">
    <mergeCell ref="C5:D5"/>
    <mergeCell ref="C1:D1"/>
    <mergeCell ref="C2:D2"/>
    <mergeCell ref="C3:D3"/>
    <mergeCell ref="C4:D4"/>
  </mergeCells>
  <printOptions/>
  <pageMargins left="0.7" right="0.7" top="0.75" bottom="0.75" header="0.3" footer="0.3"/>
  <pageSetup horizontalDpi="600" verticalDpi="600" orientation="portrait" paperSize="9" scale="90" r:id="rId1"/>
  <rowBreaks count="1" manualBreakCount="1">
    <brk id="25" max="3" man="1"/>
  </rowBreaks>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C24" sqref="C24:C25"/>
    </sheetView>
  </sheetViews>
  <sheetFormatPr defaultColWidth="9.00390625" defaultRowHeight="12.75"/>
  <cols>
    <col min="1" max="1" width="18.125" style="7" customWidth="1"/>
    <col min="2" max="2" width="30.875" style="7" customWidth="1"/>
    <col min="3" max="3" width="47.625" style="7" customWidth="1"/>
    <col min="4" max="4" width="0.12890625" style="7" customWidth="1"/>
    <col min="5" max="16384" width="9.125" style="7" customWidth="1"/>
  </cols>
  <sheetData>
    <row r="1" spans="1:4" ht="15.75">
      <c r="A1" s="34"/>
      <c r="B1" s="34" t="s">
        <v>243</v>
      </c>
      <c r="C1" s="492" t="s">
        <v>110</v>
      </c>
      <c r="D1" s="492"/>
    </row>
    <row r="2" spans="1:4" ht="15.75">
      <c r="A2" s="34"/>
      <c r="B2" s="34" t="s">
        <v>244</v>
      </c>
      <c r="C2" s="496" t="s">
        <v>30</v>
      </c>
      <c r="D2" s="496"/>
    </row>
    <row r="3" spans="1:4" ht="15.75">
      <c r="A3" s="34"/>
      <c r="B3" s="34" t="s">
        <v>245</v>
      </c>
      <c r="C3" s="491" t="s">
        <v>31</v>
      </c>
      <c r="D3" s="491"/>
    </row>
    <row r="4" spans="1:4" ht="15.75">
      <c r="A4" s="34"/>
      <c r="B4" s="34" t="s">
        <v>246</v>
      </c>
      <c r="C4" s="491" t="str">
        <f>'прил 1'!$B$4</f>
        <v>  от "03" июня 2020 г.  № 70</v>
      </c>
      <c r="D4" s="491"/>
    </row>
    <row r="5" spans="1:4" ht="15.75">
      <c r="A5" s="34"/>
      <c r="B5" s="34"/>
      <c r="C5" s="492" t="s">
        <v>255</v>
      </c>
      <c r="D5" s="492"/>
    </row>
    <row r="6" spans="1:4" ht="51" customHeight="1">
      <c r="A6" s="510" t="s">
        <v>248</v>
      </c>
      <c r="B6" s="510"/>
      <c r="C6" s="510"/>
      <c r="D6" s="34"/>
    </row>
    <row r="7" spans="1:4" ht="21.75" customHeight="1">
      <c r="A7" s="504" t="s">
        <v>126</v>
      </c>
      <c r="B7" s="505"/>
      <c r="C7" s="506" t="s">
        <v>249</v>
      </c>
      <c r="D7" s="34"/>
    </row>
    <row r="8" spans="1:4" ht="51">
      <c r="A8" s="333" t="s">
        <v>29</v>
      </c>
      <c r="B8" s="333" t="s">
        <v>250</v>
      </c>
      <c r="C8" s="507"/>
      <c r="D8" s="34"/>
    </row>
    <row r="9" spans="1:4" ht="21" customHeight="1">
      <c r="A9" s="308">
        <v>915</v>
      </c>
      <c r="B9" s="508" t="s">
        <v>120</v>
      </c>
      <c r="C9" s="509"/>
      <c r="D9" s="34"/>
    </row>
    <row r="10" spans="1:4" ht="32.25" customHeight="1">
      <c r="A10" s="109">
        <v>915</v>
      </c>
      <c r="B10" s="109" t="s">
        <v>332</v>
      </c>
      <c r="C10" s="108" t="s">
        <v>251</v>
      </c>
      <c r="D10" s="34"/>
    </row>
    <row r="11" spans="1:4" ht="33.75" customHeight="1">
      <c r="A11" s="109">
        <v>915</v>
      </c>
      <c r="B11" s="109" t="s">
        <v>333</v>
      </c>
      <c r="C11" s="108" t="s">
        <v>252</v>
      </c>
      <c r="D11" s="34"/>
    </row>
  </sheetData>
  <sheetProtection/>
  <mergeCells count="9">
    <mergeCell ref="A7:B7"/>
    <mergeCell ref="C7:C8"/>
    <mergeCell ref="B9:C9"/>
    <mergeCell ref="C1:D1"/>
    <mergeCell ref="C2:D2"/>
    <mergeCell ref="C3:D3"/>
    <mergeCell ref="C5:D5"/>
    <mergeCell ref="A6:C6"/>
    <mergeCell ref="C4:D4"/>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Наташа</cp:lastModifiedBy>
  <cp:lastPrinted>2020-05-25T06:04:39Z</cp:lastPrinted>
  <dcterms:created xsi:type="dcterms:W3CDTF">2012-02-10T08:12:08Z</dcterms:created>
  <dcterms:modified xsi:type="dcterms:W3CDTF">2020-06-08T15:13:20Z</dcterms:modified>
  <cp:category/>
  <cp:version/>
  <cp:contentType/>
  <cp:contentStatus/>
</cp:coreProperties>
</file>